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shley\Desktop\"/>
    </mc:Choice>
  </mc:AlternateContent>
  <bookViews>
    <workbookView xWindow="0" yWindow="0" windowWidth="21570" windowHeight="11565"/>
  </bookViews>
  <sheets>
    <sheet name="Sheet1" sheetId="1" r:id="rId1"/>
  </sheets>
  <definedNames>
    <definedName name="_xlnm.Print_Area" localSheetId="0">Sheet1!$A$1:$Q$74</definedName>
    <definedName name="Title" localSheetId="0">Sheet1!$T$37</definedName>
    <definedName name="Z_063EDDE6_C2D2_4ED6_AA94_D3D892E4D047_.wvu.PrintArea" localSheetId="0" hidden="1">Sheet1!$A$1:$Q$68</definedName>
  </definedNames>
  <calcPr calcId="162913" concurrentCalc="0"/>
  <customWorkbookViews>
    <customWorkbookView name="Form View" guid="{063EDDE6-C2D2-4ED6-AA94-D3D892E4D047}" includeHiddenRowCol="0" maximized="1" xWindow="-11" yWindow="-11" windowWidth="1702" windowHeight="10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K39" i="1"/>
  <c r="C43" i="1"/>
  <c r="R16" i="1"/>
  <c r="E65" i="1"/>
  <c r="R17" i="1"/>
  <c r="R18" i="1"/>
  <c r="S18" i="1"/>
  <c r="S17" i="1"/>
  <c r="S16" i="1"/>
  <c r="M43" i="1"/>
  <c r="N65" i="1"/>
</calcChain>
</file>

<file path=xl/sharedStrings.xml><?xml version="1.0" encoding="utf-8"?>
<sst xmlns="http://schemas.openxmlformats.org/spreadsheetml/2006/main" count="57" uniqueCount="55">
  <si>
    <t>Research Assistant Faculty Request</t>
  </si>
  <si>
    <t>STUDENT INFORMATION</t>
  </si>
  <si>
    <t>Name:</t>
  </si>
  <si>
    <t>Date:</t>
  </si>
  <si>
    <t>Student ID:</t>
  </si>
  <si>
    <t>Email:</t>
  </si>
  <si>
    <t>Enrollment (Credit Hours):</t>
  </si>
  <si>
    <t>Spring</t>
  </si>
  <si>
    <t>(Full time is considered 9 credt hours for the Spring and Fall Term and 6 credit hours for the Summer term)</t>
  </si>
  <si>
    <t>Academic Program of Student:</t>
  </si>
  <si>
    <t>Passed Candidacy:</t>
  </si>
  <si>
    <t>FACULTY ACCOUNT INFORMATION</t>
  </si>
  <si>
    <t>Faculty Name:</t>
  </si>
  <si>
    <t>Faculty ID:</t>
  </si>
  <si>
    <t>ACCT# for stipend:</t>
  </si>
  <si>
    <t>(Cannot be Sponsored)</t>
  </si>
  <si>
    <t xml:space="preserve"> ACCT# for b/g check:</t>
  </si>
  <si>
    <t>AGREEMENT INFORMATION (see below for term pay periods)</t>
  </si>
  <si>
    <t>Begin Date:</t>
  </si>
  <si>
    <t>End Date:</t>
  </si>
  <si>
    <t># of Pay Periods:</t>
  </si>
  <si>
    <r>
      <t xml:space="preserve">For reference/convenience, please note the </t>
    </r>
    <r>
      <rPr>
        <b/>
        <sz val="11"/>
        <color theme="1"/>
        <rFont val="Calibri"/>
        <family val="2"/>
        <scheme val="minor"/>
      </rPr>
      <t>required tuition</t>
    </r>
    <r>
      <rPr>
        <sz val="11"/>
        <color theme="1"/>
        <rFont val="Calibri"/>
        <family val="2"/>
        <scheme val="minor"/>
      </rPr>
      <t xml:space="preserve"> amounts </t>
    </r>
    <r>
      <rPr>
        <b/>
        <sz val="11"/>
        <color theme="1"/>
        <rFont val="Calibri"/>
        <family val="2"/>
        <scheme val="minor"/>
      </rPr>
      <t>PER TERM</t>
    </r>
    <r>
      <rPr>
        <sz val="11"/>
        <color theme="1"/>
        <rFont val="Calibri"/>
        <family val="2"/>
        <scheme val="minor"/>
      </rPr>
      <t xml:space="preserve"> for students under contract are:</t>
    </r>
  </si>
  <si>
    <t>20hrs at 9CH=$2,593.44 at 6CH=$1,728.96 at 3CH=$864.48; 10hrs at 9CH=$1,296.72 at 6CH=$864.48 at 3CH=$432.24</t>
  </si>
  <si>
    <t>Total Tuition:  $</t>
  </si>
  <si>
    <t>TERM PAY PERIODS</t>
  </si>
  <si>
    <t>Annual</t>
  </si>
  <si>
    <t>Are you paying optional fees for this assistant besides tuition?</t>
  </si>
  <si>
    <r>
      <t xml:space="preserve">If so, how much are you paying? For reference, please note the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fee amounts </t>
    </r>
    <r>
      <rPr>
        <b/>
        <sz val="11"/>
        <color theme="1"/>
        <rFont val="Calibri"/>
        <family val="2"/>
        <scheme val="minor"/>
      </rPr>
      <t>PER TERM</t>
    </r>
    <r>
      <rPr>
        <sz val="11"/>
        <color theme="1"/>
        <rFont val="Calibri"/>
        <family val="2"/>
        <scheme val="minor"/>
      </rPr>
      <t xml:space="preserve"> are:</t>
    </r>
  </si>
  <si>
    <r>
      <t xml:space="preserve">International Students: </t>
    </r>
    <r>
      <rPr>
        <b/>
        <sz val="11"/>
        <color theme="1"/>
        <rFont val="Calibri"/>
        <family val="2"/>
        <scheme val="minor"/>
      </rPr>
      <t>9CH</t>
    </r>
    <r>
      <rPr>
        <sz val="11"/>
        <color theme="1"/>
        <rFont val="Calibri"/>
        <family val="2"/>
        <scheme val="minor"/>
      </rPr>
      <t xml:space="preserve"> = $1,095, </t>
    </r>
    <r>
      <rPr>
        <b/>
        <sz val="11"/>
        <color theme="1"/>
        <rFont val="Calibri"/>
        <family val="2"/>
        <scheme val="minor"/>
      </rPr>
      <t>6CH</t>
    </r>
    <r>
      <rPr>
        <sz val="11"/>
        <color theme="1"/>
        <rFont val="Calibri"/>
        <family val="2"/>
        <scheme val="minor"/>
      </rPr>
      <t xml:space="preserve"> = $803, </t>
    </r>
    <r>
      <rPr>
        <b/>
        <sz val="11"/>
        <color theme="1"/>
        <rFont val="Calibri"/>
        <family val="2"/>
        <scheme val="minor"/>
      </rPr>
      <t>3CH</t>
    </r>
    <r>
      <rPr>
        <sz val="11"/>
        <color theme="1"/>
        <rFont val="Calibri"/>
        <family val="2"/>
        <scheme val="minor"/>
      </rPr>
      <t xml:space="preserve"> = $512, Domestic Students: </t>
    </r>
    <r>
      <rPr>
        <b/>
        <sz val="11"/>
        <color theme="1"/>
        <rFont val="Calibri"/>
        <family val="2"/>
        <scheme val="minor"/>
      </rPr>
      <t>9CH</t>
    </r>
    <r>
      <rPr>
        <sz val="11"/>
        <color theme="1"/>
        <rFont val="Calibri"/>
        <family val="2"/>
        <scheme val="minor"/>
      </rPr>
      <t xml:space="preserve"> = $1,045, </t>
    </r>
    <r>
      <rPr>
        <b/>
        <sz val="11"/>
        <color theme="1"/>
        <rFont val="Calibri"/>
        <family val="2"/>
        <scheme val="minor"/>
      </rPr>
      <t>6CH</t>
    </r>
    <r>
      <rPr>
        <sz val="11"/>
        <color theme="1"/>
        <rFont val="Calibri"/>
        <family val="2"/>
        <scheme val="minor"/>
      </rPr>
      <t xml:space="preserve"> = $753, </t>
    </r>
    <r>
      <rPr>
        <b/>
        <sz val="11"/>
        <color theme="1"/>
        <rFont val="Calibri"/>
        <family val="2"/>
        <scheme val="minor"/>
      </rPr>
      <t>3CH</t>
    </r>
    <r>
      <rPr>
        <sz val="11"/>
        <color theme="1"/>
        <rFont val="Calibri"/>
        <family val="2"/>
        <scheme val="minor"/>
      </rPr>
      <t xml:space="preserve"> = $462</t>
    </r>
  </si>
  <si>
    <t>Total Fees:  $</t>
  </si>
  <si>
    <t>Total Tuition &amp; Fees:  $</t>
  </si>
  <si>
    <t>Hrs/Wk:</t>
  </si>
  <si>
    <t>Calculated Stipend: $</t>
  </si>
  <si>
    <t>Calculated Hourly Rate: $</t>
  </si>
  <si>
    <t>Enter Hourly Rate: $</t>
  </si>
  <si>
    <t>Enter Stipend: $</t>
  </si>
  <si>
    <t>Fall</t>
  </si>
  <si>
    <t>Summer</t>
  </si>
  <si>
    <t xml:space="preserve">Please complete this form using the fillable fields. Do not submit a handwritten form. </t>
  </si>
  <si>
    <r>
      <t>COMMENTS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use this section to indicate any special circumstances (i.e. funding end date is prior to agreement end date, multiple accounts, etc.)</t>
    </r>
  </si>
  <si>
    <t>Electrical &amp; Computer Engineering</t>
  </si>
  <si>
    <t>Email to Diana.Camerino@ucf.edu</t>
  </si>
  <si>
    <t xml:space="preserve">                 Academic Year</t>
  </si>
  <si>
    <t xml:space="preserve">                  Per Term</t>
  </si>
  <si>
    <t>Fall 2018</t>
  </si>
  <si>
    <t xml:space="preserve">8/20/2018 - 12/12/2018 = 8.3 pay peiords </t>
  </si>
  <si>
    <t>Spring 2019</t>
  </si>
  <si>
    <t xml:space="preserve">1/7/2019 - 5/3/2019 = 8.5 pay periods </t>
  </si>
  <si>
    <t>Fall 2018 &amp; Spring 2019</t>
  </si>
  <si>
    <t xml:space="preserve">8/20/2018 - 5/3/2019 = 18.5 pay periods </t>
  </si>
  <si>
    <t>Fall 2018, Spring &amp; Summer 2019</t>
  </si>
  <si>
    <t xml:space="preserve">8/15/2018 - 8/14/2019 = 26.1 pay periods </t>
  </si>
  <si>
    <t xml:space="preserve"> </t>
  </si>
  <si>
    <t>Summer 2019</t>
  </si>
  <si>
    <t xml:space="preserve">5/13/2019 - 8/9/2019 = 6.5 pay periods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</si>
</sst>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/d/yy;@"/>
    <numFmt numFmtId="165" formatCode="#,##0.00000_);[Red]\(#,##0.00000\)"/>
    <numFmt numFmtId="166" formatCode="&quot;&quot;"/>
    <numFmt numFmtId="167" formatCode="0.00_);[Red]\(0.00\)"/>
    <numFmt numFmtId="168" formatCode="#,##0.000000_);[Red]\(#,##0.000000\)"/>
    <numFmt numFmtId="169" formatCode="00000000"/>
    <numFmt numFmtId="170" formatCode="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166" fontId="0" fillId="0" borderId="0" xfId="0" applyNumberFormat="1" applyProtection="1">
      <protection hidden="1"/>
    </xf>
    <xf numFmtId="166" fontId="0" fillId="0" borderId="0" xfId="0" applyNumberFormat="1" applyFill="1" applyProtection="1">
      <protection hidden="1"/>
    </xf>
    <xf numFmtId="164" fontId="0" fillId="0" borderId="1" xfId="0" applyNumberFormat="1" applyBorder="1" applyAlignment="1" applyProtection="1">
      <protection locked="0"/>
    </xf>
    <xf numFmtId="166" fontId="0" fillId="0" borderId="0" xfId="0" applyNumberFormat="1" applyFill="1" applyAlignment="1" applyProtection="1">
      <alignment horizontal="right"/>
      <protection hidden="1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165" fontId="0" fillId="0" borderId="1" xfId="0" applyNumberFormat="1" applyBorder="1" applyAlignment="1" applyProtection="1">
      <protection hidden="1"/>
    </xf>
    <xf numFmtId="38" fontId="0" fillId="0" borderId="1" xfId="0" applyNumberFormat="1" applyBorder="1" applyAlignment="1" applyProtection="1">
      <protection hidden="1"/>
    </xf>
    <xf numFmtId="40" fontId="0" fillId="0" borderId="1" xfId="0" applyNumberFormat="1" applyBorder="1" applyAlignment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166" fontId="0" fillId="0" borderId="0" xfId="0" applyNumberFormat="1" applyProtection="1"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166" fontId="5" fillId="0" borderId="1" xfId="0" applyNumberFormat="1" applyFont="1" applyBorder="1" applyProtection="1">
      <protection hidden="1"/>
    </xf>
    <xf numFmtId="166" fontId="5" fillId="0" borderId="0" xfId="0" applyNumberFormat="1" applyFont="1" applyBorder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5" xfId="0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alignment horizontal="left"/>
      <protection locked="0"/>
    </xf>
    <xf numFmtId="40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right"/>
      <protection hidden="1"/>
    </xf>
    <xf numFmtId="167" fontId="0" fillId="4" borderId="1" xfId="0" applyNumberFormat="1" applyFill="1" applyBorder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locked="0" hidden="1"/>
    </xf>
    <xf numFmtId="166" fontId="0" fillId="0" borderId="0" xfId="0" applyNumberFormat="1" applyFill="1" applyAlignment="1" applyProtection="1">
      <alignment horizontal="right"/>
      <protection hidden="1"/>
    </xf>
    <xf numFmtId="1" fontId="0" fillId="0" borderId="1" xfId="0" applyNumberFormat="1" applyBorder="1" applyAlignment="1" applyProtection="1">
      <alignment horizontal="center"/>
      <protection locked="0"/>
    </xf>
    <xf numFmtId="170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/>
      <protection hidden="1"/>
    </xf>
    <xf numFmtId="40" fontId="0" fillId="0" borderId="1" xfId="0" applyNumberFormat="1" applyBorder="1" applyAlignment="1" applyProtection="1">
      <alignment horizontal="left"/>
      <protection locked="0" hidden="1"/>
    </xf>
    <xf numFmtId="164" fontId="0" fillId="0" borderId="1" xfId="0" applyNumberFormat="1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fmlaLink="$R$37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checked="Checked" firstButton="1" fmlaLink="$R$57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R$63" noThreeD="1"/>
</file>

<file path=xl/ctrlProps/ctrlProp19.xml><?xml version="1.0" encoding="utf-8"?>
<formControlPr xmlns="http://schemas.microsoft.com/office/spreadsheetml/2009/9/main" objectType="Radio" checked="Checked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48602</xdr:colOff>
      <xdr:row>2</xdr:row>
      <xdr:rowOff>98367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429" cy="4666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0</xdr:rowOff>
        </xdr:from>
        <xdr:to>
          <xdr:col>7</xdr:col>
          <xdr:colOff>247650</xdr:colOff>
          <xdr:row>19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EE-MS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18</xdr:row>
          <xdr:rowOff>0</xdr:rowOff>
        </xdr:from>
        <xdr:to>
          <xdr:col>9</xdr:col>
          <xdr:colOff>57150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EE-PhD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0</xdr:rowOff>
        </xdr:from>
        <xdr:to>
          <xdr:col>14</xdr:col>
          <xdr:colOff>38100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0</xdr:rowOff>
        </xdr:from>
        <xdr:to>
          <xdr:col>16</xdr:col>
          <xdr:colOff>38100</xdr:colOff>
          <xdr:row>19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161925</xdr:rowOff>
        </xdr:from>
        <xdr:to>
          <xdr:col>0</xdr:col>
          <xdr:colOff>685800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Student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171450</xdr:rowOff>
        </xdr:from>
        <xdr:to>
          <xdr:col>6</xdr:col>
          <xdr:colOff>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Student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66675</xdr:rowOff>
        </xdr:from>
        <xdr:to>
          <xdr:col>1</xdr:col>
          <xdr:colOff>238125</xdr:colOff>
          <xdr:row>23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Assignment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57150</xdr:rowOff>
        </xdr:from>
        <xdr:to>
          <xdr:col>5</xdr:col>
          <xdr:colOff>76200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57150</xdr:rowOff>
        </xdr:from>
        <xdr:to>
          <xdr:col>8</xdr:col>
          <xdr:colOff>238125</xdr:colOff>
          <xdr:row>23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Account Change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57150</xdr:rowOff>
        </xdr:from>
        <xdr:to>
          <xdr:col>12</xdr:col>
          <xdr:colOff>257175</xdr:colOff>
          <xdr:row>23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Termination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196850</xdr:colOff>
          <xdr:row>54</xdr:row>
          <xdr:rowOff>168275</xdr:rowOff>
        </xdr:from>
        <xdr:to>
          <xdr:col>11</xdr:col>
          <xdr:colOff>237577</xdr:colOff>
          <xdr:row>58</xdr:row>
          <xdr:rowOff>101600</xdr:rowOff>
        </xdr:to>
        <xdr:grpSp>
          <xdr:nvGrpSpPr>
            <xdr:cNvPr id="5" name="Group 4"/>
            <xdr:cNvGrpSpPr/>
          </xdr:nvGrpSpPr>
          <xdr:grpSpPr>
            <a:xfrm>
              <a:off x="3797300" y="7635875"/>
              <a:ext cx="1650452" cy="523875"/>
              <a:chOff x="9528175" y="7859059"/>
              <a:chExt cx="1650452" cy="265763"/>
            </a:xfrm>
          </xdr:grpSpPr>
          <xdr:sp macro="" textlink="">
            <xdr:nvSpPr>
              <xdr:cNvPr id="1046" name="Group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9528175" y="7859059"/>
                <a:ext cx="1650452" cy="26576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9799324" y="7896215"/>
                <a:ext cx="460611" cy="1621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0472121" y="7900692"/>
                <a:ext cx="461389" cy="1634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xdr:oneCellAnchor>
    <xdr:from>
      <xdr:col>13</xdr:col>
      <xdr:colOff>60157</xdr:colOff>
      <xdr:row>58</xdr:row>
      <xdr:rowOff>103605</xdr:rowOff>
    </xdr:from>
    <xdr:ext cx="184731" cy="264560"/>
    <xdr:sp macro="" textlink="">
      <xdr:nvSpPr>
        <xdr:cNvPr id="8" name="TextBox 7"/>
        <xdr:cNvSpPr txBox="1"/>
      </xdr:nvSpPr>
      <xdr:spPr>
        <a:xfrm>
          <a:off x="5537868" y="7907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69850</xdr:colOff>
          <xdr:row>34</xdr:row>
          <xdr:rowOff>165100</xdr:rowOff>
        </xdr:from>
        <xdr:to>
          <xdr:col>16</xdr:col>
          <xdr:colOff>558800</xdr:colOff>
          <xdr:row>38</xdr:row>
          <xdr:rowOff>19050</xdr:rowOff>
        </xdr:to>
        <xdr:grpSp>
          <xdr:nvGrpSpPr>
            <xdr:cNvPr id="6" name="Group 5"/>
            <xdr:cNvGrpSpPr/>
          </xdr:nvGrpSpPr>
          <xdr:grpSpPr>
            <a:xfrm>
              <a:off x="69850" y="4603750"/>
              <a:ext cx="8156575" cy="387350"/>
              <a:chOff x="69850" y="4514853"/>
              <a:chExt cx="7607300" cy="374647"/>
            </a:xfrm>
          </xdr:grpSpPr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88623" y="4581316"/>
                <a:ext cx="3547381" cy="217731"/>
              </a:xfrm>
              <a:prstGeom prst="rect">
                <a:avLst/>
              </a:prstGeom>
              <a:solidFill>
                <a:srgbClr val="CC99FF" mc:Ignorable="a14" a14:legacySpreadsheetColorIndex="4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Calculate stipend (enter dates, hrs/wk, hourly rate)</a:t>
                </a:r>
              </a:p>
            </xdr:txBody>
          </xdr:sp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4146965" y="4585958"/>
                <a:ext cx="3409123" cy="224141"/>
              </a:xfrm>
              <a:prstGeom prst="rect">
                <a:avLst/>
              </a:prstGeom>
              <a:solidFill>
                <a:srgbClr val="99CCFF" mc:Ignorable="a14" a14:legacySpreadsheetColorIndex="44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Calculate hourly rate (enter dates, hrs/wk, stipend)</a:t>
                </a:r>
              </a:p>
            </xdr:txBody>
          </xdr:sp>
          <xdr:sp macro="" textlink="">
            <xdr:nvSpPr>
              <xdr:cNvPr id="1047" name="Group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69850" y="4514853"/>
                <a:ext cx="7607300" cy="37464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9525</xdr:rowOff>
        </xdr:from>
        <xdr:to>
          <xdr:col>15</xdr:col>
          <xdr:colOff>266700</xdr:colOff>
          <xdr:row>63</xdr:row>
          <xdr:rowOff>66675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61</xdr:row>
          <xdr:rowOff>57150</xdr:rowOff>
        </xdr:from>
        <xdr:to>
          <xdr:col>3</xdr:col>
          <xdr:colOff>228600</xdr:colOff>
          <xdr:row>63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Use Specific Dollar Amt - $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61</xdr:row>
          <xdr:rowOff>66675</xdr:rowOff>
        </xdr:from>
        <xdr:to>
          <xdr:col>10</xdr:col>
          <xdr:colOff>352425</xdr:colOff>
          <xdr:row>63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Fees - International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666750</xdr:colOff>
          <xdr:row>61</xdr:row>
          <xdr:rowOff>57150</xdr:rowOff>
        </xdr:from>
        <xdr:to>
          <xdr:col>16</xdr:col>
          <xdr:colOff>19050</xdr:colOff>
          <xdr:row>63</xdr:row>
          <xdr:rowOff>19050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Fees - Domestic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</xdr:row>
          <xdr:rowOff>9525</xdr:rowOff>
        </xdr:from>
        <xdr:to>
          <xdr:col>17</xdr:col>
          <xdr:colOff>57150</xdr:colOff>
          <xdr:row>2</xdr:row>
          <xdr:rowOff>123825</xdr:rowOff>
        </xdr:to>
        <xdr:sp macro="" textlink="">
          <xdr:nvSpPr>
            <xdr:cNvPr id="1062" name="CommandButton1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28575</xdr:rowOff>
        </xdr:from>
        <xdr:to>
          <xdr:col>7</xdr:col>
          <xdr:colOff>228600</xdr:colOff>
          <xdr:row>30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C&amp;G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29</xdr:row>
          <xdr:rowOff>28575</xdr:rowOff>
        </xdr:from>
        <xdr:to>
          <xdr:col>8</xdr:col>
          <xdr:colOff>200025</xdr:colOff>
          <xdr:row>30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E&amp;G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0</xdr:rowOff>
        </xdr:from>
        <xdr:to>
          <xdr:col>4</xdr:col>
          <xdr:colOff>47625</xdr:colOff>
          <xdr:row>19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CpE-MS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</xdr:row>
          <xdr:rowOff>0</xdr:rowOff>
        </xdr:from>
        <xdr:to>
          <xdr:col>5</xdr:col>
          <xdr:colOff>152400</xdr:colOff>
          <xdr:row>19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CpE-PhD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14.xml"/><Relationship Id="rId7" Type="http://schemas.openxmlformats.org/officeDocument/2006/relationships/image" Target="../media/image1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mailto:haifeng@knights.ucf.edu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4:S74"/>
  <sheetViews>
    <sheetView showGridLines="0" tabSelected="1" topLeftCell="A22" zoomScaleNormal="100" zoomScaleSheetLayoutView="100" zoomScalePageLayoutView="85" workbookViewId="0">
      <selection activeCell="O48" sqref="O48:P48"/>
    </sheetView>
  </sheetViews>
  <sheetFormatPr defaultColWidth="8.7109375" defaultRowHeight="15" x14ac:dyDescent="0.25"/>
  <cols>
    <col min="1" max="1" width="10.140625" style="6" customWidth="1"/>
    <col min="2" max="2" width="8.42578125" style="6" customWidth="1"/>
    <col min="3" max="3" width="4.42578125" style="6" customWidth="1"/>
    <col min="4" max="4" width="12.42578125" style="6" bestFit="1" customWidth="1"/>
    <col min="5" max="6" width="8.7109375" style="6"/>
    <col min="7" max="7" width="1.140625" style="6" customWidth="1"/>
    <col min="8" max="8" width="8.7109375" style="6"/>
    <col min="9" max="10" width="4.42578125" style="6" customWidth="1"/>
    <col min="11" max="11" width="6.5703125" style="6" bestFit="1" customWidth="1"/>
    <col min="12" max="12" width="8.7109375" style="6"/>
    <col min="13" max="13" width="9.5703125" style="6" customWidth="1"/>
    <col min="14" max="14" width="8.7109375" style="6"/>
    <col min="15" max="15" width="1.140625" style="6" customWidth="1"/>
    <col min="16" max="17" width="8.7109375" style="6"/>
    <col min="18" max="19" width="8.7109375" style="1"/>
    <col min="20" max="16384" width="8.7109375" style="6"/>
  </cols>
  <sheetData>
    <row r="4" spans="1:19" ht="6" customHeight="1" x14ac:dyDescent="0.25"/>
    <row r="5" spans="1:19" x14ac:dyDescent="0.25">
      <c r="A5" s="7" t="s">
        <v>40</v>
      </c>
      <c r="B5" s="7"/>
      <c r="E5" s="67" t="s">
        <v>38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9" x14ac:dyDescent="0.25">
      <c r="A6" s="7" t="s">
        <v>0</v>
      </c>
      <c r="B6" s="7"/>
      <c r="H6" s="67" t="s">
        <v>41</v>
      </c>
      <c r="I6" s="67"/>
      <c r="J6" s="67"/>
      <c r="K6" s="67"/>
      <c r="L6" s="67"/>
      <c r="M6" s="67"/>
      <c r="N6" s="67"/>
      <c r="O6" s="67"/>
      <c r="P6" s="67"/>
      <c r="Q6" s="67"/>
    </row>
    <row r="7" spans="1:19" ht="5.45" customHeight="1" x14ac:dyDescent="0.25">
      <c r="M7" s="8"/>
      <c r="N7" s="8"/>
      <c r="O7" s="8"/>
      <c r="P7" s="8"/>
      <c r="Q7" s="8"/>
    </row>
    <row r="8" spans="1:19" ht="6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9" s="10" customFormat="1" ht="6" customHeight="1" x14ac:dyDescent="0.25">
      <c r="R9" s="2"/>
      <c r="S9" s="2"/>
    </row>
    <row r="10" spans="1:19" x14ac:dyDescent="0.25">
      <c r="A10" s="7" t="s">
        <v>1</v>
      </c>
      <c r="B10" s="7"/>
    </row>
    <row r="11" spans="1:19" ht="6" customHeight="1" x14ac:dyDescent="0.25">
      <c r="A11" s="7"/>
      <c r="B11" s="7"/>
    </row>
    <row r="12" spans="1:19" x14ac:dyDescent="0.25">
      <c r="A12" s="11" t="s">
        <v>2</v>
      </c>
      <c r="B12" s="55" t="s">
        <v>52</v>
      </c>
      <c r="C12" s="55"/>
      <c r="D12" s="55"/>
      <c r="E12" s="55"/>
      <c r="F12" s="55"/>
      <c r="G12" s="55"/>
      <c r="H12" s="55"/>
      <c r="I12" s="55"/>
      <c r="J12" s="12"/>
      <c r="K12" s="13"/>
      <c r="L12" s="13"/>
      <c r="M12" s="11" t="s">
        <v>3</v>
      </c>
      <c r="N12" s="65" t="s">
        <v>52</v>
      </c>
      <c r="O12" s="65"/>
      <c r="P12" s="65"/>
      <c r="Q12" s="65"/>
    </row>
    <row r="13" spans="1:19" ht="6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9" x14ac:dyDescent="0.25">
      <c r="A14" s="11" t="s">
        <v>4</v>
      </c>
      <c r="B14" s="51"/>
      <c r="C14" s="51"/>
      <c r="D14" s="51"/>
      <c r="E14" s="51"/>
      <c r="F14" s="13"/>
      <c r="G14" s="11"/>
      <c r="H14" s="11"/>
      <c r="I14" s="11"/>
      <c r="J14" s="11"/>
      <c r="K14" s="11"/>
      <c r="L14" s="11"/>
      <c r="M14" s="11" t="s">
        <v>5</v>
      </c>
      <c r="N14" s="66" t="s">
        <v>52</v>
      </c>
      <c r="O14" s="55"/>
      <c r="P14" s="55"/>
      <c r="Q14" s="55"/>
      <c r="R14" s="47"/>
      <c r="S14" s="47"/>
    </row>
    <row r="15" spans="1:19" ht="6" customHeight="1" x14ac:dyDescent="0.25">
      <c r="R15" s="47"/>
      <c r="S15" s="47"/>
    </row>
    <row r="16" spans="1:19" s="10" customFormat="1" x14ac:dyDescent="0.25">
      <c r="A16" s="6" t="s">
        <v>6</v>
      </c>
      <c r="B16" s="6"/>
      <c r="C16" s="6"/>
      <c r="D16" s="6"/>
      <c r="E16" s="6"/>
      <c r="F16" s="5"/>
      <c r="G16" s="6"/>
      <c r="H16" s="6" t="s">
        <v>36</v>
      </c>
      <c r="I16" s="50"/>
      <c r="J16" s="50"/>
      <c r="K16" s="6" t="s">
        <v>7</v>
      </c>
      <c r="L16" s="6"/>
      <c r="M16" s="5"/>
      <c r="N16" s="6" t="s">
        <v>37</v>
      </c>
      <c r="O16" s="6"/>
      <c r="P16" s="6"/>
      <c r="Q16" s="6"/>
      <c r="R16" s="4">
        <f>IF((F16)=3,512,IF((F16)=6,803,IF((F16)=9,1095,0)))</f>
        <v>0</v>
      </c>
      <c r="S16" s="4">
        <f>IF((F16)=3,462,IF((F16)=6,753,IF((F16)=9,1045,0)))</f>
        <v>0</v>
      </c>
    </row>
    <row r="17" spans="1:19" s="10" customFormat="1" x14ac:dyDescent="0.25">
      <c r="A17" s="11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4">
        <f>IF((I16)=3,512,IF((I16)=6,803,IF((I16)=9,1095,0)))</f>
        <v>0</v>
      </c>
      <c r="S17" s="4">
        <f>IF((I16)=3,462,IF((I16)=6,753,IF((I16)=9,1045,0)))</f>
        <v>0</v>
      </c>
    </row>
    <row r="18" spans="1:19" s="10" customFormat="1" ht="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9">
        <f>IF((M16)=3,512,IF((M16)=6,803,IF((M16)=9,1095,0)))</f>
        <v>0</v>
      </c>
      <c r="S18" s="49">
        <f>IF((M16)=3,462,IF((M16)=6,753,IF((M16)=9,1045,0)))</f>
        <v>0</v>
      </c>
    </row>
    <row r="19" spans="1:19" x14ac:dyDescent="0.25">
      <c r="A19" s="6" t="s">
        <v>9</v>
      </c>
      <c r="F19" s="14"/>
      <c r="H19" s="14"/>
      <c r="L19" s="6" t="s">
        <v>10</v>
      </c>
      <c r="N19" s="14"/>
      <c r="P19" s="14"/>
      <c r="R19" s="49"/>
      <c r="S19" s="49"/>
    </row>
    <row r="20" spans="1:19" ht="6" customHeight="1" x14ac:dyDescent="0.25"/>
    <row r="21" spans="1:1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9" ht="6" customHeight="1" x14ac:dyDescent="0.25"/>
    <row r="24" spans="1:19" ht="5.45" customHeight="1" x14ac:dyDescent="0.25">
      <c r="M24" s="8"/>
      <c r="N24" s="8"/>
      <c r="O24" s="8"/>
      <c r="P24" s="8"/>
      <c r="Q24" s="8"/>
    </row>
    <row r="25" spans="1:19" ht="6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s="10" customFormat="1" ht="6" customHeight="1" x14ac:dyDescent="0.25">
      <c r="R26" s="2"/>
      <c r="S26" s="2"/>
    </row>
    <row r="27" spans="1:19" x14ac:dyDescent="0.25">
      <c r="A27" s="7" t="s">
        <v>11</v>
      </c>
      <c r="B27" s="7"/>
    </row>
    <row r="28" spans="1:19" ht="6" customHeight="1" x14ac:dyDescent="0.25">
      <c r="A28" s="7"/>
      <c r="B28" s="7"/>
    </row>
    <row r="29" spans="1:19" x14ac:dyDescent="0.25">
      <c r="A29" s="11" t="s">
        <v>12</v>
      </c>
      <c r="B29" s="11"/>
      <c r="C29" s="55"/>
      <c r="D29" s="55"/>
      <c r="E29" s="55"/>
      <c r="F29" s="55"/>
      <c r="G29" s="55"/>
      <c r="H29" s="55"/>
      <c r="I29" s="55"/>
      <c r="J29" s="15"/>
      <c r="K29" s="11"/>
      <c r="L29" s="11"/>
      <c r="M29" s="11" t="s">
        <v>13</v>
      </c>
      <c r="N29" s="51"/>
      <c r="O29" s="51"/>
      <c r="P29" s="51"/>
      <c r="Q29" s="51"/>
    </row>
    <row r="30" spans="1:19" ht="6" customHeight="1" x14ac:dyDescent="0.2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6"/>
      <c r="M30" s="18"/>
      <c r="N30" s="19"/>
      <c r="O30" s="19"/>
      <c r="P30" s="19"/>
      <c r="Q30" s="19"/>
    </row>
    <row r="31" spans="1:19" x14ac:dyDescent="0.25">
      <c r="A31" s="11" t="s">
        <v>14</v>
      </c>
      <c r="B31" s="11"/>
      <c r="C31" s="56"/>
      <c r="D31" s="56"/>
      <c r="E31" s="56"/>
      <c r="F31" s="56"/>
      <c r="G31" s="11"/>
      <c r="H31" s="11"/>
      <c r="I31" s="11"/>
      <c r="J31" s="11"/>
      <c r="K31" s="11"/>
      <c r="L31" s="11" t="s">
        <v>16</v>
      </c>
      <c r="M31" s="11"/>
      <c r="N31" s="56"/>
      <c r="O31" s="56"/>
      <c r="P31" s="56"/>
      <c r="Q31" s="56"/>
    </row>
    <row r="32" spans="1:19" ht="9.6" customHeight="1" x14ac:dyDescent="0.25">
      <c r="L32" s="54" t="s">
        <v>15</v>
      </c>
      <c r="M32" s="54"/>
    </row>
    <row r="33" spans="1:18" ht="6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8" ht="6" customHeight="1" x14ac:dyDescent="0.25"/>
    <row r="35" spans="1:18" x14ac:dyDescent="0.25">
      <c r="A35" s="7" t="s">
        <v>17</v>
      </c>
      <c r="B35" s="7"/>
    </row>
    <row r="36" spans="1:18" ht="6" customHeight="1" x14ac:dyDescent="0.25"/>
    <row r="37" spans="1:18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35">
        <v>1</v>
      </c>
    </row>
    <row r="38" spans="1:18" ht="6" customHeight="1" x14ac:dyDescent="0.25"/>
    <row r="39" spans="1:18" x14ac:dyDescent="0.25">
      <c r="A39" s="15" t="s">
        <v>18</v>
      </c>
      <c r="B39" s="52"/>
      <c r="C39" s="52"/>
      <c r="D39" s="20"/>
      <c r="E39" s="11" t="s">
        <v>19</v>
      </c>
      <c r="F39" s="3"/>
      <c r="G39" s="20"/>
      <c r="H39" s="21"/>
      <c r="I39" s="11"/>
      <c r="J39" s="22" t="s">
        <v>20</v>
      </c>
      <c r="K39" s="59" t="str">
        <f>IF(B39="","",IF(F39="","",NETWORKDAYS(B39,F39)/10))</f>
        <v/>
      </c>
      <c r="L39" s="59"/>
      <c r="M39" s="11"/>
      <c r="N39" s="23" t="s">
        <v>31</v>
      </c>
      <c r="O39" s="42"/>
      <c r="P39" s="42"/>
      <c r="Q39" s="13"/>
    </row>
    <row r="40" spans="1:18" ht="6" customHeight="1" x14ac:dyDescent="0.25"/>
    <row r="41" spans="1:18" ht="14.45" customHeight="1" x14ac:dyDescent="0.25">
      <c r="A41" s="11"/>
      <c r="B41" s="23" t="s">
        <v>34</v>
      </c>
      <c r="C41" s="43"/>
      <c r="D41" s="43"/>
      <c r="E41" s="43"/>
      <c r="F41" s="11"/>
      <c r="G41" s="11"/>
      <c r="H41" s="11"/>
      <c r="I41" s="11"/>
      <c r="J41" s="11"/>
      <c r="K41" s="13"/>
      <c r="L41" s="23" t="s">
        <v>35</v>
      </c>
      <c r="M41" s="46"/>
      <c r="N41" s="46"/>
      <c r="O41" s="11"/>
      <c r="P41" s="11"/>
      <c r="Q41" s="11"/>
    </row>
    <row r="42" spans="1:18" ht="6" customHeight="1" x14ac:dyDescent="0.25"/>
    <row r="43" spans="1:18" x14ac:dyDescent="0.25">
      <c r="A43" s="11"/>
      <c r="B43" s="23" t="s">
        <v>32</v>
      </c>
      <c r="C43" s="44" t="e">
        <f>IF(R37=1,(K39*O39*C41*2),"Enter stipend in blue field")</f>
        <v>#VALUE!</v>
      </c>
      <c r="D43" s="44"/>
      <c r="E43" s="44"/>
      <c r="F43" s="44"/>
      <c r="G43" s="11"/>
      <c r="H43" s="11"/>
      <c r="I43" s="11"/>
      <c r="J43" s="11"/>
      <c r="K43" s="24"/>
      <c r="L43" s="23" t="s">
        <v>33</v>
      </c>
      <c r="M43" s="60" t="str">
        <f>IF(R37=2,(M41/K39/O39/2),"Enter hourly rate in purple field")</f>
        <v>Enter hourly rate in purple field</v>
      </c>
      <c r="N43" s="60"/>
      <c r="O43" s="60"/>
      <c r="P43" s="60"/>
      <c r="Q43" s="25"/>
    </row>
    <row r="44" spans="1:18" ht="6" customHeight="1" x14ac:dyDescent="0.25"/>
    <row r="45" spans="1:18" x14ac:dyDescent="0.25">
      <c r="A45" s="58" t="s">
        <v>21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8" x14ac:dyDescent="0.25">
      <c r="A46" s="58" t="s">
        <v>22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8" ht="6" customHeight="1" x14ac:dyDescent="0.25"/>
    <row r="48" spans="1:18" x14ac:dyDescent="0.25">
      <c r="A48" s="45" t="s">
        <v>23</v>
      </c>
      <c r="B48" s="45"/>
      <c r="C48" s="45"/>
      <c r="D48" s="45"/>
      <c r="E48" s="45"/>
      <c r="F48" s="45"/>
      <c r="G48" s="45"/>
      <c r="H48" s="45"/>
      <c r="I48" s="44" t="b">
        <f>IF(O39&gt;=20,((F16+I16+M16)*288.16),IF(O39&gt;=10,((F16+I16+M16)*144.08)))</f>
        <v>0</v>
      </c>
      <c r="J48" s="44"/>
      <c r="K48" s="44"/>
      <c r="L48" s="26"/>
      <c r="M48" s="26"/>
      <c r="N48" s="26"/>
      <c r="O48" s="26"/>
      <c r="P48" s="26"/>
      <c r="Q48" s="26"/>
    </row>
    <row r="49" spans="1:19" ht="6" customHeight="1" thickBot="1" x14ac:dyDescent="0.3"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7"/>
      <c r="Q49" s="27"/>
    </row>
    <row r="50" spans="1:19" ht="16.5" thickTop="1" thickBot="1" x14ac:dyDescent="0.3">
      <c r="C50" s="29"/>
      <c r="D50" s="57" t="s">
        <v>24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30"/>
      <c r="Q50" s="30"/>
    </row>
    <row r="51" spans="1:19" ht="15.75" thickTop="1" x14ac:dyDescent="0.25">
      <c r="C51" s="29"/>
      <c r="D51" s="36"/>
      <c r="E51" s="36"/>
      <c r="F51" s="32" t="s">
        <v>53</v>
      </c>
      <c r="G51" s="37"/>
      <c r="H51" s="37"/>
      <c r="I51" s="37"/>
      <c r="J51" s="37"/>
      <c r="K51" s="33" t="s">
        <v>54</v>
      </c>
      <c r="L51" s="37"/>
      <c r="M51" s="37"/>
      <c r="N51" s="37"/>
      <c r="O51" s="36"/>
      <c r="P51" s="30"/>
      <c r="Q51" s="30"/>
    </row>
    <row r="52" spans="1:19" x14ac:dyDescent="0.25">
      <c r="C52" s="31"/>
      <c r="D52" s="40" t="s">
        <v>43</v>
      </c>
      <c r="F52" s="33" t="s">
        <v>44</v>
      </c>
      <c r="G52" s="33"/>
      <c r="H52" s="33"/>
      <c r="I52" s="33"/>
      <c r="J52" s="33"/>
      <c r="K52" s="33" t="s">
        <v>45</v>
      </c>
      <c r="L52" s="33"/>
      <c r="M52" s="33"/>
      <c r="N52" s="33"/>
    </row>
    <row r="53" spans="1:19" ht="15" customHeight="1" x14ac:dyDescent="0.25">
      <c r="C53" s="31"/>
      <c r="D53" s="11"/>
      <c r="E53" s="11"/>
      <c r="F53" s="34" t="s">
        <v>46</v>
      </c>
      <c r="G53" s="34"/>
      <c r="H53" s="34"/>
      <c r="I53" s="34"/>
      <c r="J53" s="34"/>
      <c r="K53" s="34" t="s">
        <v>47</v>
      </c>
      <c r="L53" s="34"/>
      <c r="M53" s="38"/>
      <c r="N53" s="38"/>
      <c r="O53" s="33"/>
      <c r="P53" s="33"/>
      <c r="R53" s="6"/>
      <c r="S53" s="6"/>
    </row>
    <row r="54" spans="1:19" ht="15" customHeight="1" x14ac:dyDescent="0.25">
      <c r="C54" s="31"/>
      <c r="D54" s="62" t="s">
        <v>42</v>
      </c>
      <c r="E54" s="62"/>
      <c r="F54" s="33" t="s">
        <v>48</v>
      </c>
      <c r="G54" s="32"/>
      <c r="H54" s="32"/>
      <c r="I54" s="32"/>
      <c r="J54" s="32"/>
      <c r="K54" s="32" t="s">
        <v>49</v>
      </c>
      <c r="L54" s="32"/>
      <c r="M54" s="39"/>
      <c r="N54" s="39"/>
      <c r="O54" s="33"/>
      <c r="P54" s="33"/>
      <c r="R54" s="6"/>
      <c r="S54" s="6"/>
    </row>
    <row r="55" spans="1:19" ht="15" customHeight="1" x14ac:dyDescent="0.25">
      <c r="C55" s="31"/>
      <c r="D55" s="63" t="s">
        <v>25</v>
      </c>
      <c r="E55" s="63"/>
      <c r="F55" s="34" t="s">
        <v>50</v>
      </c>
      <c r="G55" s="34"/>
      <c r="H55" s="11"/>
      <c r="I55" s="34"/>
      <c r="J55" s="34"/>
      <c r="K55" s="34" t="s">
        <v>51</v>
      </c>
      <c r="L55" s="34"/>
      <c r="M55" s="38"/>
      <c r="N55" s="38"/>
      <c r="O55" s="33"/>
      <c r="P55" s="33"/>
      <c r="R55" s="6"/>
      <c r="S55" s="6"/>
    </row>
    <row r="56" spans="1:19" ht="5.25" customHeight="1" x14ac:dyDescent="0.25"/>
    <row r="57" spans="1:19" ht="20.25" customHeight="1" x14ac:dyDescent="0.25">
      <c r="A57" s="7" t="s">
        <v>26</v>
      </c>
      <c r="B57" s="7"/>
      <c r="R57" s="35">
        <v>1</v>
      </c>
    </row>
    <row r="58" spans="1:19" ht="6" customHeight="1" x14ac:dyDescent="0.25"/>
    <row r="59" spans="1:19" x14ac:dyDescent="0.25">
      <c r="A59" s="6" t="s">
        <v>27</v>
      </c>
    </row>
    <row r="60" spans="1:19" ht="6" customHeight="1" x14ac:dyDescent="0.25"/>
    <row r="61" spans="1:19" x14ac:dyDescent="0.25">
      <c r="A61" s="6" t="s">
        <v>28</v>
      </c>
    </row>
    <row r="62" spans="1:19" ht="6" customHeight="1" x14ac:dyDescent="0.25"/>
    <row r="63" spans="1:19" x14ac:dyDescent="0.25">
      <c r="E63" s="64"/>
      <c r="F63" s="64"/>
      <c r="R63" s="35">
        <v>2</v>
      </c>
    </row>
    <row r="64" spans="1:19" ht="6" customHeight="1" x14ac:dyDescent="0.25"/>
    <row r="65" spans="1:17" x14ac:dyDescent="0.25">
      <c r="D65" s="14" t="s">
        <v>29</v>
      </c>
      <c r="E65" s="44">
        <f>IF(R57=2,0,IF(R63=1,E63,IF(R63=2,SUM(R16:R19),IF(R63=3,SUM(S16:S19)))))</f>
        <v>0</v>
      </c>
      <c r="F65" s="44"/>
      <c r="K65" s="61" t="s">
        <v>30</v>
      </c>
      <c r="L65" s="61"/>
      <c r="M65" s="61"/>
      <c r="N65" s="44">
        <f>E65+I48</f>
        <v>0</v>
      </c>
      <c r="O65" s="44"/>
      <c r="P65" s="44"/>
    </row>
    <row r="66" spans="1:17" ht="6" customHeight="1" x14ac:dyDescent="0.25"/>
    <row r="67" spans="1:17" ht="6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6" customHeight="1" x14ac:dyDescent="0.25"/>
    <row r="69" spans="1:17" x14ac:dyDescent="0.25">
      <c r="A69" s="7" t="s">
        <v>39</v>
      </c>
    </row>
    <row r="70" spans="1:17" ht="6" customHeight="1" x14ac:dyDescent="0.25">
      <c r="A70" s="7"/>
    </row>
    <row r="71" spans="1:17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</sheetData>
  <customSheetViews>
    <customSheetView guid="{063EDDE6-C2D2-4ED6-AA94-D3D892E4D047}" showPageBreaks="1" showGridLines="0" fitToPage="1" printArea="1" view="pageBreakPreview" topLeftCell="A37">
      <selection activeCell="H78" sqref="H78"/>
      <colBreaks count="1" manualBreakCount="1">
        <brk id="17" max="1048575" man="1"/>
      </colBreaks>
      <pageMargins left="0.5" right="0.5" top="0.75" bottom="0.75" header="0.3" footer="0.3"/>
      <printOptions verticalCentered="1"/>
      <pageSetup scale="86" orientation="portrait" r:id="rId1"/>
    </customSheetView>
  </customSheetViews>
  <mergeCells count="40">
    <mergeCell ref="D55:E55"/>
    <mergeCell ref="E63:F63"/>
    <mergeCell ref="N12:Q12"/>
    <mergeCell ref="N14:Q14"/>
    <mergeCell ref="E5:Q5"/>
    <mergeCell ref="H6:Q6"/>
    <mergeCell ref="B12:I12"/>
    <mergeCell ref="A13:Q13"/>
    <mergeCell ref="R14:R15"/>
    <mergeCell ref="S14:S15"/>
    <mergeCell ref="A72:Q72"/>
    <mergeCell ref="A71:Q71"/>
    <mergeCell ref="R18:R19"/>
    <mergeCell ref="S18:S19"/>
    <mergeCell ref="I16:J16"/>
    <mergeCell ref="B14:E14"/>
    <mergeCell ref="B39:C39"/>
    <mergeCell ref="A37:Q37"/>
    <mergeCell ref="L32:M32"/>
    <mergeCell ref="C29:I29"/>
    <mergeCell ref="N29:Q29"/>
    <mergeCell ref="N31:Q31"/>
    <mergeCell ref="C31:F31"/>
    <mergeCell ref="D50:O50"/>
    <mergeCell ref="A73:Q73"/>
    <mergeCell ref="A74:Q74"/>
    <mergeCell ref="O39:P39"/>
    <mergeCell ref="C41:E41"/>
    <mergeCell ref="I48:K48"/>
    <mergeCell ref="A48:H48"/>
    <mergeCell ref="M41:N41"/>
    <mergeCell ref="A45:Q45"/>
    <mergeCell ref="A46:Q46"/>
    <mergeCell ref="K39:L39"/>
    <mergeCell ref="M43:P43"/>
    <mergeCell ref="C43:F43"/>
    <mergeCell ref="E65:F65"/>
    <mergeCell ref="N65:P65"/>
    <mergeCell ref="K65:M65"/>
    <mergeCell ref="D54:E54"/>
  </mergeCells>
  <dataValidations count="10">
    <dataValidation type="whole" allowBlank="1" showInputMessage="1" showErrorMessage="1" error="Please input a whole number" sqref="M16">
      <formula1>0</formula1>
      <formula2>9</formula2>
    </dataValidation>
    <dataValidation type="decimal" allowBlank="1" showInputMessage="1" showErrorMessage="1" sqref="C41:E41 E63:F63">
      <formula1>0</formula1>
      <formula2>1000000</formula2>
    </dataValidation>
    <dataValidation type="decimal" allowBlank="1" showInputMessage="1" showErrorMessage="1" sqref="M41:N41">
      <formula1>1</formula1>
      <formula2>1000000</formula2>
    </dataValidation>
    <dataValidation type="date" allowBlank="1" showInputMessage="1" showErrorMessage="1" sqref="B39:C39 F39">
      <formula1>36526</formula1>
      <formula2>55153</formula2>
    </dataValidation>
    <dataValidation type="whole" allowBlank="1" showInputMessage="1" showErrorMessage="1" sqref="O39:P39">
      <formula1>0</formula1>
      <formula2>40</formula2>
    </dataValidation>
    <dataValidation type="whole" showErrorMessage="1" error="Please input a whole number" sqref="F16">
      <formula1>0</formula1>
      <formula2>9</formula2>
    </dataValidation>
    <dataValidation type="whole" showInputMessage="1" showErrorMessage="1" error="Please input a whole number" sqref="I16:J16">
      <formula1>0</formula1>
      <formula2>9</formula2>
    </dataValidation>
    <dataValidation type="whole" allowBlank="1" showInputMessage="1" showErrorMessage="1" error="Please enter 8-digit account number" sqref="C31:F31 N31:Q31">
      <formula1>10000000</formula1>
      <formula2>99999999</formula2>
    </dataValidation>
    <dataValidation type="whole" allowBlank="1" showInputMessage="1" showErrorMessage="1" error="Please enter your 7-digit ID." sqref="N29:Q29">
      <formula1>0</formula1>
      <formula2>9999999</formula2>
    </dataValidation>
    <dataValidation type="whole" allowBlank="1" showInputMessage="1" showErrorMessage="1" error="Please enter your 7-digit ID" sqref="B14:E14">
      <formula1>0</formula1>
      <formula2>9999999</formula2>
    </dataValidation>
  </dataValidations>
  <hyperlinks>
    <hyperlink ref="N14" r:id="rId2" display="haifeng@knights.ucf.edu"/>
  </hyperlinks>
  <printOptions verticalCentered="1"/>
  <pageMargins left="0.5" right="0.5" top="0.75" bottom="0.75" header="0.3" footer="0.3"/>
  <pageSetup scale="77" orientation="portrait" r:id="rId3"/>
  <colBreaks count="1" manualBreakCount="1">
    <brk id="17" max="1048575" man="1"/>
  </colBreaks>
  <drawing r:id="rId4"/>
  <legacyDrawing r:id="rId5"/>
  <controls>
    <mc:AlternateContent xmlns:mc="http://schemas.openxmlformats.org/markup-compatibility/2006">
      <mc:Choice Requires="x14">
        <control shapeId="1062" r:id="rId6" name="CommandButton1">
          <controlPr locked="0" defaultSize="0" autoLine="0" r:id="rId7">
            <anchor moveWithCells="1">
              <from>
                <xdr:col>15</xdr:col>
                <xdr:colOff>9525</xdr:colOff>
                <xdr:row>1</xdr:row>
                <xdr:rowOff>9525</xdr:rowOff>
              </from>
              <to>
                <xdr:col>17</xdr:col>
                <xdr:colOff>57150</xdr:colOff>
                <xdr:row>2</xdr:row>
                <xdr:rowOff>123825</xdr:rowOff>
              </to>
            </anchor>
          </controlPr>
        </control>
      </mc:Choice>
      <mc:Fallback>
        <control shapeId="1062" r:id="rId6" name="CommandButton1"/>
      </mc:Fallback>
    </mc:AlternateContent>
    <mc:AlternateContent xmlns:mc="http://schemas.openxmlformats.org/markup-compatibility/2006">
      <mc:Choice Requires="x14">
        <control shapeId="1025" r:id="rId8" name="Check Box 1">
          <controlPr locked="0" defaultSize="0" autoFill="0" autoLine="0" autoPict="0">
            <anchor moveWithCells="1">
              <from>
                <xdr:col>5</xdr:col>
                <xdr:colOff>323850</xdr:colOff>
                <xdr:row>18</xdr:row>
                <xdr:rowOff>0</xdr:rowOff>
              </from>
              <to>
                <xdr:col>7</xdr:col>
                <xdr:colOff>247650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9" name="Check Box 2">
          <controlPr locked="0" defaultSize="0" autoFill="0" autoLine="0" autoPict="0">
            <anchor moveWithCells="1">
              <from>
                <xdr:col>7</xdr:col>
                <xdr:colOff>323850</xdr:colOff>
                <xdr:row>18</xdr:row>
                <xdr:rowOff>0</xdr:rowOff>
              </from>
              <to>
                <xdr:col>9</xdr:col>
                <xdr:colOff>57150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0" name="Check Box 3">
          <controlPr locked="0" defaultSize="0" autoFill="0" autoLine="0" autoPict="0">
            <anchor moveWithCells="1">
              <from>
                <xdr:col>13</xdr:col>
                <xdr:colOff>19050</xdr:colOff>
                <xdr:row>18</xdr:row>
                <xdr:rowOff>0</xdr:rowOff>
              </from>
              <to>
                <xdr:col>14</xdr:col>
                <xdr:colOff>38100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1" name="Check Box 4">
          <controlPr locked="0" defaultSize="0" autoFill="0" autoLine="0" autoPict="0">
            <anchor moveWithCells="1">
              <from>
                <xdr:col>15</xdr:col>
                <xdr:colOff>9525</xdr:colOff>
                <xdr:row>18</xdr:row>
                <xdr:rowOff>0</xdr:rowOff>
              </from>
              <to>
                <xdr:col>16</xdr:col>
                <xdr:colOff>38100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2" name="Check Box 5">
          <controlPr locked="0" defaultSize="0" autoFill="0" autoLine="0" autoPict="0">
            <anchor moveWithCells="1">
              <from>
                <xdr:col>0</xdr:col>
                <xdr:colOff>9525</xdr:colOff>
                <xdr:row>19</xdr:row>
                <xdr:rowOff>161925</xdr:rowOff>
              </from>
              <to>
                <xdr:col>0</xdr:col>
                <xdr:colOff>685800</xdr:colOff>
                <xdr:row>21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3" name="Check Box 6">
          <controlPr locked="0" defaultSize="0" autoFill="0" autoLine="0" autoPict="0" macro="[0]!CheckBox6_Click">
            <anchor moveWithCells="1">
              <from>
                <xdr:col>4</xdr:col>
                <xdr:colOff>9525</xdr:colOff>
                <xdr:row>19</xdr:row>
                <xdr:rowOff>171450</xdr:rowOff>
              </from>
              <to>
                <xdr:col>6</xdr:col>
                <xdr:colOff>0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4" name="Check Box 7">
          <controlPr locked="0" defaultSize="0" autoFill="0" autoLine="0" autoPict="0">
            <anchor moveWithCells="1">
              <from>
                <xdr:col>0</xdr:col>
                <xdr:colOff>9525</xdr:colOff>
                <xdr:row>21</xdr:row>
                <xdr:rowOff>66675</xdr:rowOff>
              </from>
              <to>
                <xdr:col>1</xdr:col>
                <xdr:colOff>238125</xdr:colOff>
                <xdr:row>23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15" name="Check Box 8">
          <controlPr locked="0" defaultSize="0" autoFill="0" autoLine="0" autoPict="0">
            <anchor moveWithCells="1">
              <from>
                <xdr:col>4</xdr:col>
                <xdr:colOff>9525</xdr:colOff>
                <xdr:row>21</xdr:row>
                <xdr:rowOff>57150</xdr:rowOff>
              </from>
              <to>
                <xdr:col>5</xdr:col>
                <xdr:colOff>76200</xdr:colOff>
                <xdr:row>23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6" name="Check Box 9">
          <controlPr locked="0" defaultSize="0" autoFill="0" autoLine="0" autoPict="0">
            <anchor moveWithCells="1">
              <from>
                <xdr:col>6</xdr:col>
                <xdr:colOff>9525</xdr:colOff>
                <xdr:row>21</xdr:row>
                <xdr:rowOff>57150</xdr:rowOff>
              </from>
              <to>
                <xdr:col>8</xdr:col>
                <xdr:colOff>238125</xdr:colOff>
                <xdr:row>23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7" name="Check Box 10">
          <controlPr locked="0" defaultSize="0" autoFill="0" autoLine="0" autoPict="0">
            <anchor moveWithCells="1">
              <from>
                <xdr:col>11</xdr:col>
                <xdr:colOff>123825</xdr:colOff>
                <xdr:row>21</xdr:row>
                <xdr:rowOff>57150</xdr:rowOff>
              </from>
              <to>
                <xdr:col>12</xdr:col>
                <xdr:colOff>257175</xdr:colOff>
                <xdr:row>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8" name="Option Button 11">
          <controlPr locked="0" defaultSize="0" autoFill="0" autoLine="0" autoPict="0">
            <anchor moveWithCells="1">
              <from>
                <xdr:col>0</xdr:col>
                <xdr:colOff>409575</xdr:colOff>
                <xdr:row>35</xdr:row>
                <xdr:rowOff>47625</xdr:rowOff>
              </from>
              <to>
                <xdr:col>8</xdr:col>
                <xdr:colOff>38100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9" name="Option Button 13">
          <controlPr locked="0" defaultSize="0" autoFill="0" autoLine="0" autoPict="0">
            <anchor moveWithCells="1">
              <from>
                <xdr:col>8</xdr:col>
                <xdr:colOff>257175</xdr:colOff>
                <xdr:row>35</xdr:row>
                <xdr:rowOff>47625</xdr:rowOff>
              </from>
              <to>
                <xdr:col>16</xdr:col>
                <xdr:colOff>428625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20" name="Option Button 14">
          <controlPr locked="0" defaultSize="0" autoFill="0" autoLine="0" autoPict="0">
            <anchor moveWithCells="1">
              <from>
                <xdr:col>7</xdr:col>
                <xdr:colOff>466725</xdr:colOff>
                <xdr:row>55</xdr:row>
                <xdr:rowOff>47625</xdr:rowOff>
              </from>
              <to>
                <xdr:col>9</xdr:col>
                <xdr:colOff>47625</xdr:colOff>
                <xdr:row>57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21" name="Option Button 15">
          <controlPr locked="0" defaultSize="0" autoFill="0" autoLine="0" autoPict="0">
            <anchor moveWithCells="1">
              <from>
                <xdr:col>9</xdr:col>
                <xdr:colOff>266700</xdr:colOff>
                <xdr:row>55</xdr:row>
                <xdr:rowOff>57150</xdr:rowOff>
              </from>
              <to>
                <xdr:col>10</xdr:col>
                <xdr:colOff>428625</xdr:colOff>
                <xdr:row>57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22" name="Group Box 22">
          <controlPr locked="0" defaultSize="0" autoFill="0" autoPict="0">
            <anchor moveWithCells="1">
              <from>
                <xdr:col>7</xdr:col>
                <xdr:colOff>200025</xdr:colOff>
                <xdr:row>54</xdr:row>
                <xdr:rowOff>171450</xdr:rowOff>
              </from>
              <to>
                <xdr:col>11</xdr:col>
                <xdr:colOff>238125</xdr:colOff>
                <xdr:row>58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23" name="Group Box 23">
          <controlPr locked="0" defaultSize="0" autoFill="0" autoPict="0">
            <anchor moveWithCells="1">
              <from>
                <xdr:col>0</xdr:col>
                <xdr:colOff>66675</xdr:colOff>
                <xdr:row>34</xdr:row>
                <xdr:rowOff>161925</xdr:rowOff>
              </from>
              <to>
                <xdr:col>16</xdr:col>
                <xdr:colOff>561975</xdr:colOff>
                <xdr:row>38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24" name="Group Box 24">
          <controlPr locked="0" defaultSize="0" print="0" autoFill="0" autoPict="0">
            <anchor moveWithCells="1">
              <from>
                <xdr:col>0</xdr:col>
                <xdr:colOff>9525</xdr:colOff>
                <xdr:row>61</xdr:row>
                <xdr:rowOff>9525</xdr:rowOff>
              </from>
              <to>
                <xdr:col>15</xdr:col>
                <xdr:colOff>266700</xdr:colOff>
                <xdr:row>63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25" name="Option Button 25">
          <controlPr locked="0" defaultSize="0" autoFill="0" autoLine="0" autoPict="0">
            <anchor moveWithCells="1">
              <from>
                <xdr:col>0</xdr:col>
                <xdr:colOff>238125</xdr:colOff>
                <xdr:row>61</xdr:row>
                <xdr:rowOff>57150</xdr:rowOff>
              </from>
              <to>
                <xdr:col>3</xdr:col>
                <xdr:colOff>228600</xdr:colOff>
                <xdr:row>63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26" name="Option Button 26">
          <controlPr locked="0" defaultSize="0" autoFill="0" autoLine="0" autoPict="0">
            <anchor moveWithCells="1">
              <from>
                <xdr:col>7</xdr:col>
                <xdr:colOff>133350</xdr:colOff>
                <xdr:row>61</xdr:row>
                <xdr:rowOff>66675</xdr:rowOff>
              </from>
              <to>
                <xdr:col>10</xdr:col>
                <xdr:colOff>352425</xdr:colOff>
                <xdr:row>63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27" name="Option Button 36">
          <controlPr locked="0" defaultSize="0" autoFill="0" autoLine="0" autoPict="0">
            <anchor moveWithCells="1">
              <from>
                <xdr:col>12</xdr:col>
                <xdr:colOff>666750</xdr:colOff>
                <xdr:row>61</xdr:row>
                <xdr:rowOff>57150</xdr:rowOff>
              </from>
              <to>
                <xdr:col>16</xdr:col>
                <xdr:colOff>19050</xdr:colOff>
                <xdr:row>63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28" name="Check Box 39">
          <controlPr locked="0" defaultSize="0" autoFill="0" autoLine="0" autoPict="0">
            <anchor moveWithCells="1">
              <from>
                <xdr:col>6</xdr:col>
                <xdr:colOff>0</xdr:colOff>
                <xdr:row>29</xdr:row>
                <xdr:rowOff>28575</xdr:rowOff>
              </from>
              <to>
                <xdr:col>7</xdr:col>
                <xdr:colOff>228600</xdr:colOff>
                <xdr:row>30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29" name="Check Box 40">
          <controlPr locked="0" defaultSize="0" autoFill="0" autoLine="0" autoPict="0">
            <anchor moveWithCells="1">
              <from>
                <xdr:col>7</xdr:col>
                <xdr:colOff>476250</xdr:colOff>
                <xdr:row>29</xdr:row>
                <xdr:rowOff>28575</xdr:rowOff>
              </from>
              <to>
                <xdr:col>8</xdr:col>
                <xdr:colOff>200025</xdr:colOff>
                <xdr:row>30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30" name="Check Box 41">
          <controlPr locked="0" defaultSize="0" autoFill="0" autoLine="0" autoPict="0">
            <anchor moveWithCells="1">
              <from>
                <xdr:col>3</xdr:col>
                <xdr:colOff>295275</xdr:colOff>
                <xdr:row>18</xdr:row>
                <xdr:rowOff>0</xdr:rowOff>
              </from>
              <to>
                <xdr:col>4</xdr:col>
                <xdr:colOff>47625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31" name="Check Box 42">
          <controlPr locked="0" defaultSize="0" autoFill="0" autoLine="0" autoPict="0">
            <anchor moveWithCells="1">
              <from>
                <xdr:col>4</xdr:col>
                <xdr:colOff>123825</xdr:colOff>
                <xdr:row>18</xdr:row>
                <xdr:rowOff>0</xdr:rowOff>
              </from>
              <to>
                <xdr:col>5</xdr:col>
                <xdr:colOff>152400</xdr:colOff>
                <xdr:row>19</xdr:row>
                <xdr:rowOff>38100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 Place</dc:creator>
  <cp:lastModifiedBy>Diana Camerino</cp:lastModifiedBy>
  <cp:lastPrinted>2017-04-06T16:09:31Z</cp:lastPrinted>
  <dcterms:created xsi:type="dcterms:W3CDTF">2016-02-15T20:26:16Z</dcterms:created>
  <dcterms:modified xsi:type="dcterms:W3CDTF">2018-10-01T15:22:41Z</dcterms:modified>
</cp:coreProperties>
</file>