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f-my.sharepoint.com/personal/an152671_ucf_edu/Documents/"/>
    </mc:Choice>
  </mc:AlternateContent>
  <xr:revisionPtr revIDLastSave="220" documentId="11_E60897F41BE170836B02CE998F75CCDC64E183C8" xr6:coauthVersionLast="47" xr6:coauthVersionMax="47" xr10:uidLastSave="{C9608729-66AE-4936-9B8D-8E12739D8311}"/>
  <bookViews>
    <workbookView xWindow="-98" yWindow="-98" windowWidth="21795" windowHeight="1369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43" i="1" l="1"/>
  <c r="G43" i="1"/>
  <c r="C43" i="1"/>
  <c r="C32" i="1"/>
  <c r="G32" i="1"/>
  <c r="K32" i="1"/>
  <c r="K21" i="1"/>
  <c r="G21" i="1"/>
  <c r="C21" i="1"/>
  <c r="K10" i="1"/>
  <c r="G10" i="1"/>
  <c r="C10" i="1"/>
</calcChain>
</file>

<file path=xl/sharedStrings.xml><?xml version="1.0" encoding="utf-8"?>
<sst xmlns="http://schemas.openxmlformats.org/spreadsheetml/2006/main" count="155" uniqueCount="85">
  <si>
    <t>Bachelor of Science Electrical Engineering 2026-2027 Catalog</t>
  </si>
  <si>
    <t>Communications and Signal Processing Track</t>
  </si>
  <si>
    <t>SEMESTER 1</t>
  </si>
  <si>
    <t>Fall</t>
  </si>
  <si>
    <t>SEMESTER 2</t>
  </si>
  <si>
    <t>Spring</t>
  </si>
  <si>
    <t>SEMESTER 3</t>
  </si>
  <si>
    <t>Summer</t>
  </si>
  <si>
    <t>Course No.</t>
  </si>
  <si>
    <t>Course Name</t>
  </si>
  <si>
    <t>Hours</t>
  </si>
  <si>
    <t>*EGN 3211</t>
  </si>
  <si>
    <t>Eng. Analysis &amp; Comp.</t>
  </si>
  <si>
    <t>ENC 1101</t>
  </si>
  <si>
    <t>Composition I</t>
  </si>
  <si>
    <t>*MAC 2313</t>
  </si>
  <si>
    <t>Calculus III</t>
  </si>
  <si>
    <t>*MAC 2311C</t>
  </si>
  <si>
    <t>Calculus I</t>
  </si>
  <si>
    <t>EGN 1007C</t>
  </si>
  <si>
    <t>Eng Concepts &amp; Method</t>
  </si>
  <si>
    <t>Elective</t>
  </si>
  <si>
    <t>Humanities Foundation</t>
  </si>
  <si>
    <t>EGS 1006C</t>
  </si>
  <si>
    <t>Intro to Eng Profession</t>
  </si>
  <si>
    <t>*MAC 2312</t>
  </si>
  <si>
    <t>Calculus II</t>
  </si>
  <si>
    <t>*CHS 1440</t>
  </si>
  <si>
    <t>Principles of Chemistry</t>
  </si>
  <si>
    <t>*PHY 2048 &amp;
PHY 2048L</t>
  </si>
  <si>
    <t>Physics I for Engineers &amp; Lab</t>
  </si>
  <si>
    <t>*EGN 3420</t>
  </si>
  <si>
    <t>Engineering Analysis</t>
  </si>
  <si>
    <t>Total</t>
  </si>
  <si>
    <t>SEMESTER 4</t>
  </si>
  <si>
    <t>SEMESTER 5</t>
  </si>
  <si>
    <t>SEMESTER 6</t>
  </si>
  <si>
    <t>*EEE 3342C</t>
  </si>
  <si>
    <t>Digital Systems</t>
  </si>
  <si>
    <t>*MAP 2302</t>
  </si>
  <si>
    <t>Differential Equations</t>
  </si>
  <si>
    <t>*EEL 3123C</t>
  </si>
  <si>
    <t>Linear Circuits II</t>
  </si>
  <si>
    <t>*PHY2049 &amp;
PHY 2049L</t>
  </si>
  <si>
    <t>Physics II for Engineers &amp; Lab</t>
  </si>
  <si>
    <t>*EEL 3004C</t>
  </si>
  <si>
    <t>Linear Circuits I</t>
  </si>
  <si>
    <t>Social Sciences Foundation</t>
  </si>
  <si>
    <t>ENC 1102</t>
  </si>
  <si>
    <t>Composition II</t>
  </si>
  <si>
    <t>*EEL 3801C</t>
  </si>
  <si>
    <t>Comp. Organization</t>
  </si>
  <si>
    <t>SPC 1603C</t>
  </si>
  <si>
    <t>Technical Presentations</t>
  </si>
  <si>
    <t>STA 3032</t>
  </si>
  <si>
    <t>Prob &amp; Stats for Engr</t>
  </si>
  <si>
    <t>SEMESTER 7</t>
  </si>
  <si>
    <t>SEMESTER 8</t>
  </si>
  <si>
    <t>SEMESTER 9</t>
  </si>
  <si>
    <t>EEL 3552C</t>
  </si>
  <si>
    <t>Analog &amp; Dig Comm</t>
  </si>
  <si>
    <t>EEE 3307C</t>
  </si>
  <si>
    <t>Electronics I</t>
  </si>
  <si>
    <t>Internship/Co-op is encouraged</t>
  </si>
  <si>
    <t>Junior Elective</t>
  </si>
  <si>
    <t>EEL 4742C</t>
  </si>
  <si>
    <t>Embedded Systems</t>
  </si>
  <si>
    <t>EEL 3926L</t>
  </si>
  <si>
    <t>Junior Design</t>
  </si>
  <si>
    <t>EEL 3021</t>
  </si>
  <si>
    <t>Intro to Applied Rand.</t>
  </si>
  <si>
    <t>EEL 4750</t>
  </si>
  <si>
    <t>Dig Signal Proc Fund</t>
  </si>
  <si>
    <t>SEMESTER 10</t>
  </si>
  <si>
    <t>SEMESTER 11</t>
  </si>
  <si>
    <t>SEMESTER 12</t>
  </si>
  <si>
    <t>EEL 4914</t>
  </si>
  <si>
    <t>Senior Design I</t>
  </si>
  <si>
    <t>EEL 4915L</t>
  </si>
  <si>
    <t>Senior Design II</t>
  </si>
  <si>
    <t>Approved technical elective</t>
  </si>
  <si>
    <t>EEL 4515C</t>
  </si>
  <si>
    <t>Fund of Dig Comm</t>
  </si>
  <si>
    <t>Senior Elective</t>
  </si>
  <si>
    <t>* Requires a Grade of C or Better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</si>
</sst>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CA427B-BC1B-47BB-9662-D9D527CAE2A8}" name="Semester1_Fall" displayName="Semester1_Fall" ref="A3:C10" totalsRowCount="1">
  <autoFilter ref="A3:C9" xr:uid="{77CA427B-BC1B-47BB-9662-D9D527CAE2A8}"/>
  <tableColumns count="3">
    <tableColumn id="1" xr3:uid="{C5DF4C87-EC14-401A-87E0-E33FD15E4BA4}" name="Course No." totalsRowLabel="Total"/>
    <tableColumn id="2" xr3:uid="{3D4EE3C8-6B24-44AF-AE4E-0319D3985814}" name="Course Name"/>
    <tableColumn id="3" xr3:uid="{D6E649B8-F8DA-42A3-9129-1937110EA1E0}" name="Hours" totalsRowFunction="sum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24EA0ED-7C77-4C81-B58A-3D10356AA3CA}" name="Semester10_Fall" displayName="Semester10_Fall" ref="A36:C43" totalsRowCount="1">
  <autoFilter ref="A36:C42" xr:uid="{E24EA0ED-7C77-4C81-B58A-3D10356AA3CA}"/>
  <tableColumns count="3">
    <tableColumn id="1" xr3:uid="{EB6CC235-9E0E-4C09-8389-2632C3EC4B19}" name="Course No." totalsRowLabel="Total"/>
    <tableColumn id="2" xr3:uid="{3D2AD964-315A-4C60-989F-9F29A8946E50}" name="Course Name"/>
    <tableColumn id="3" xr3:uid="{D08A048B-9675-47AE-AFB0-8177B611E9AD}" name="Hours" totalsRowFunction="sum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DC1EF56-AFBE-4972-B265-54619AF72A62}" name="Semester11_Spring" displayName="Semester11_Spring" ref="E36:G43" totalsRowCount="1">
  <autoFilter ref="E36:G42" xr:uid="{DDC1EF56-AFBE-4972-B265-54619AF72A62}"/>
  <tableColumns count="3">
    <tableColumn id="1" xr3:uid="{2139B5B3-ABAA-4E72-9A2E-613DC5045D62}" name="Course No." totalsRowLabel="Total"/>
    <tableColumn id="2" xr3:uid="{B881DEF9-29DE-492C-80AC-65EBD2C3FC9E}" name="Course Name"/>
    <tableColumn id="3" xr3:uid="{FA041BE9-9620-4B27-9811-539F19852748}" name="Hours" totalsRowFunction="sum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032F75B-E864-46A0-8B8C-16288CE4859D}" name="Semester12_Summer" displayName="Semester12_Summer" ref="I36:K43" totalsRowCount="1">
  <autoFilter ref="I36:K42" xr:uid="{3032F75B-E864-46A0-8B8C-16288CE4859D}"/>
  <tableColumns count="3">
    <tableColumn id="1" xr3:uid="{AF64D841-303A-49D3-89E3-06434F866191}" name="Course No." totalsRowLabel="Total"/>
    <tableColumn id="2" xr3:uid="{AC6673B1-9DEC-433F-ADD3-F225C9EA2F46}" name="Course Name"/>
    <tableColumn id="3" xr3:uid="{C297E7FB-7171-4A9A-8EFF-60AC5B766912}" name="Hours" totalsRowFunction="sum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32A729-BEA8-45B5-8050-18AE11983293}" name="Semester2_Spring" displayName="Semester2_Spring" ref="E3:G10" totalsRowCount="1">
  <autoFilter ref="E3:G9" xr:uid="{AE32A729-BEA8-45B5-8050-18AE11983293}"/>
  <tableColumns count="3">
    <tableColumn id="1" xr3:uid="{29CDE929-468F-4111-904D-52F2358C2DF6}" name="Course No." totalsRowLabel="Total"/>
    <tableColumn id="2" xr3:uid="{5364555B-0D1D-4431-859A-539D7249584E}" name="Course Name"/>
    <tableColumn id="3" xr3:uid="{74E25F0C-9500-4914-920C-A6CCBB62B0A8}" name="Hours" totalsRowFunction="sum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DBED206-491B-46C6-80A7-376B583E2B21}" name="Semester3_Summer" displayName="Semester3_Summer" ref="I3:K10" totalsRowCount="1">
  <autoFilter ref="I3:K9" xr:uid="{8DBED206-491B-46C6-80A7-376B583E2B21}"/>
  <tableColumns count="3">
    <tableColumn id="1" xr3:uid="{4E022E29-32B1-4AAC-8E7A-230BCB1FA385}" name="Course No." totalsRowLabel="Total"/>
    <tableColumn id="2" xr3:uid="{77183188-4809-4306-8AB3-7892ED9987E7}" name="Course Name"/>
    <tableColumn id="3" xr3:uid="{615E3487-C995-402A-B1CB-3D1E9FB347E4}" name="Hours" totalsRowFunction="sum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20D5491-E0DC-4316-B291-6F88D4405AE1}" name="Semester4_Fall" displayName="Semester4_Fall" ref="A14:C21" totalsRowCount="1">
  <autoFilter ref="A14:C20" xr:uid="{E20D5491-E0DC-4316-B291-6F88D4405AE1}"/>
  <tableColumns count="3">
    <tableColumn id="1" xr3:uid="{3228EDB2-0DC6-45E2-9AB5-0FAE75C1AA62}" name="Course No." totalsRowLabel="Total"/>
    <tableColumn id="2" xr3:uid="{9D1F9AEA-531D-4F33-9936-9A98DAFF7041}" name="Course Name"/>
    <tableColumn id="3" xr3:uid="{CA1B2DDD-838F-47E4-9AC8-E88E28C73BC3}" name="Hours" totalsRowFunction="sum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874247F-8C51-4B1D-8093-0CF89DAE5195}" name="Semester5_Spring" displayName="Semester5_Spring" ref="E14:G21" totalsRowCount="1">
  <autoFilter ref="E14:G20" xr:uid="{C874247F-8C51-4B1D-8093-0CF89DAE5195}"/>
  <tableColumns count="3">
    <tableColumn id="1" xr3:uid="{D91E0734-C70C-457B-AD4D-56B72F015A01}" name="Course No." totalsRowLabel="Total"/>
    <tableColumn id="2" xr3:uid="{E0A636C3-CA4C-4FC0-BDF0-9AD18B9ECC72}" name="Course Name"/>
    <tableColumn id="3" xr3:uid="{72F07CB8-8C88-475D-A092-D8AAB90BA00A}" name="Hours" totalsRowFunction="sum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2EAA676-598C-4AAA-BA12-D64B1378D22A}" name="Semester6_Summer" displayName="Semester6_Summer" ref="I14:K21" totalsRowCount="1">
  <autoFilter ref="I14:K20" xr:uid="{B2EAA676-598C-4AAA-BA12-D64B1378D22A}"/>
  <tableColumns count="3">
    <tableColumn id="1" xr3:uid="{47E173A5-5E29-4068-95E4-6F38BED3EB4A}" name="Course No." totalsRowLabel="Total"/>
    <tableColumn id="2" xr3:uid="{6455C733-8D98-460C-943B-00F763EF1F5B}" name="Course Name"/>
    <tableColumn id="3" xr3:uid="{25961A71-500E-4C34-AC5D-4F504B59B40C}" name="Hours" totalsRowFunction="sum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A7B7BED-63CB-44E3-B73D-0E20FAD010C4}" name="Semester7_Fall" displayName="Semester7_Fall" ref="A25:C32" totalsRowCount="1">
  <autoFilter ref="A25:C31" xr:uid="{5A7B7BED-63CB-44E3-B73D-0E20FAD010C4}"/>
  <tableColumns count="3">
    <tableColumn id="1" xr3:uid="{8225596C-2332-450B-9C60-678888291D5B}" name="Course No." totalsRowLabel="Total"/>
    <tableColumn id="2" xr3:uid="{98477AF3-4061-4BAC-9CB9-327B5F61077F}" name="Course Name"/>
    <tableColumn id="3" xr3:uid="{8003DFA6-B658-48D4-A751-E6E4F43A051D}" name="Hours" totalsRowFunction="sum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CD06035-5845-47EB-9C50-E75FC2024888}" name="Semester8_Spring" displayName="Semester8_Spring" ref="E25:G32" totalsRowCount="1">
  <autoFilter ref="E25:G31" xr:uid="{2CD06035-5845-47EB-9C50-E75FC2024888}"/>
  <tableColumns count="3">
    <tableColumn id="1" xr3:uid="{A268806A-17D1-44B9-BD24-0FBEF52E560B}" name="Course No." totalsRowLabel="Total"/>
    <tableColumn id="2" xr3:uid="{B2A178EF-1768-4263-A045-E7B1D532F33C}" name="Course Name"/>
    <tableColumn id="3" xr3:uid="{EAFB7735-87E8-4EF3-853C-CF79F60FF6C8}" name="Hours" totalsRowFunction="sum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482DBBA-45BD-4929-91D4-8864DA5C31F0}" name="Semester9_Summer" displayName="Semester9_Summer" ref="I25:K32" totalsRowCount="1">
  <autoFilter ref="I25:K31" xr:uid="{F482DBBA-45BD-4929-91D4-8864DA5C31F0}"/>
  <tableColumns count="3">
    <tableColumn id="1" xr3:uid="{E381E10A-B78F-47A2-8401-A8CEB24108EB}" name="Course No." totalsRowLabel="Total"/>
    <tableColumn id="2" xr3:uid="{9516A7C9-B1FB-41A4-BA44-E2E6FF93DF07}" name="Course Name"/>
    <tableColumn id="3" xr3:uid="{8A19F64B-C2FB-441A-A54A-97329E74255A}" name="Hours" totalsRowFunction="sum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tabSelected="1" workbookViewId="0">
      <selection activeCell="J45" sqref="J45"/>
    </sheetView>
  </sheetViews>
  <sheetFormatPr defaultRowHeight="14.25"/>
  <cols>
    <col min="1" max="1" width="13.28515625" bestFit="1" customWidth="1"/>
    <col min="2" max="2" width="27" bestFit="1" customWidth="1"/>
    <col min="3" max="3" width="8.7109375" bestFit="1" customWidth="1"/>
    <col min="5" max="5" width="13.28515625" bestFit="1" customWidth="1"/>
    <col min="6" max="6" width="26.5703125" bestFit="1" customWidth="1"/>
    <col min="7" max="7" width="8.7109375" bestFit="1" customWidth="1"/>
    <col min="9" max="9" width="13.28515625" bestFit="1" customWidth="1"/>
    <col min="10" max="10" width="29.28515625" bestFit="1" customWidth="1"/>
    <col min="11" max="11" width="8.7109375" bestFit="1" customWidth="1"/>
  </cols>
  <sheetData>
    <row r="1" spans="1:15" ht="23.25">
      <c r="A1" s="3" t="s">
        <v>0</v>
      </c>
      <c r="B1" s="3"/>
      <c r="C1" s="3"/>
      <c r="D1" s="3"/>
      <c r="E1" s="3"/>
      <c r="F1" s="3"/>
      <c r="G1" s="3"/>
      <c r="H1" s="3"/>
      <c r="I1" s="3"/>
      <c r="J1" s="1"/>
      <c r="K1" s="4" t="s">
        <v>1</v>
      </c>
      <c r="L1" s="4"/>
      <c r="M1" s="4"/>
      <c r="N1" s="4"/>
      <c r="O1" s="4"/>
    </row>
    <row r="2" spans="1:15" ht="15">
      <c r="A2" s="2" t="s">
        <v>2</v>
      </c>
      <c r="C2" t="s">
        <v>3</v>
      </c>
      <c r="E2" s="2" t="s">
        <v>4</v>
      </c>
      <c r="G2" t="s">
        <v>5</v>
      </c>
      <c r="I2" s="2" t="s">
        <v>6</v>
      </c>
      <c r="K2" t="s">
        <v>7</v>
      </c>
    </row>
    <row r="3" spans="1:15">
      <c r="A3" t="s">
        <v>8</v>
      </c>
      <c r="B3" t="s">
        <v>9</v>
      </c>
      <c r="C3" t="s">
        <v>10</v>
      </c>
      <c r="E3" t="s">
        <v>8</v>
      </c>
      <c r="F3" t="s">
        <v>9</v>
      </c>
      <c r="G3" t="s">
        <v>10</v>
      </c>
      <c r="I3" t="s">
        <v>8</v>
      </c>
      <c r="J3" t="s">
        <v>9</v>
      </c>
      <c r="K3" t="s">
        <v>10</v>
      </c>
    </row>
    <row r="4" spans="1:15">
      <c r="A4" t="s">
        <v>11</v>
      </c>
      <c r="B4" t="s">
        <v>12</v>
      </c>
      <c r="C4">
        <v>3</v>
      </c>
      <c r="E4" t="s">
        <v>13</v>
      </c>
      <c r="F4" t="s">
        <v>14</v>
      </c>
      <c r="G4">
        <v>3</v>
      </c>
      <c r="I4" t="s">
        <v>15</v>
      </c>
      <c r="J4" t="s">
        <v>16</v>
      </c>
      <c r="K4">
        <v>4</v>
      </c>
    </row>
    <row r="5" spans="1:15">
      <c r="A5" t="s">
        <v>17</v>
      </c>
      <c r="B5" t="s">
        <v>18</v>
      </c>
      <c r="C5">
        <v>4</v>
      </c>
      <c r="E5" t="s">
        <v>19</v>
      </c>
      <c r="F5" t="s">
        <v>20</v>
      </c>
      <c r="G5">
        <v>1</v>
      </c>
      <c r="I5" t="s">
        <v>21</v>
      </c>
      <c r="J5" t="s">
        <v>22</v>
      </c>
      <c r="K5">
        <v>3</v>
      </c>
    </row>
    <row r="6" spans="1:15">
      <c r="A6" t="s">
        <v>23</v>
      </c>
      <c r="B6" t="s">
        <v>24</v>
      </c>
      <c r="C6">
        <v>1</v>
      </c>
      <c r="E6" t="s">
        <v>25</v>
      </c>
      <c r="F6" t="s">
        <v>26</v>
      </c>
      <c r="G6">
        <v>4</v>
      </c>
    </row>
    <row r="7" spans="1:15" ht="45.75">
      <c r="A7" t="s">
        <v>27</v>
      </c>
      <c r="B7" t="s">
        <v>28</v>
      </c>
      <c r="C7">
        <v>4</v>
      </c>
      <c r="E7" s="5" t="s">
        <v>29</v>
      </c>
      <c r="F7" t="s">
        <v>30</v>
      </c>
      <c r="G7">
        <v>4</v>
      </c>
    </row>
    <row r="8" spans="1:15">
      <c r="E8" t="s">
        <v>31</v>
      </c>
      <c r="F8" t="s">
        <v>32</v>
      </c>
      <c r="G8">
        <v>3</v>
      </c>
    </row>
    <row r="10" spans="1:15">
      <c r="A10" t="s">
        <v>33</v>
      </c>
      <c r="C10">
        <f>SUBTOTAL(109,Semester1_Fall[Hours])</f>
        <v>12</v>
      </c>
      <c r="E10" t="s">
        <v>33</v>
      </c>
      <c r="G10">
        <f>SUBTOTAL(109,Semester2_Spring[Hours])</f>
        <v>15</v>
      </c>
      <c r="I10" t="s">
        <v>33</v>
      </c>
      <c r="K10">
        <f>SUBTOTAL(109,Semester3_Summer[Hours])</f>
        <v>7</v>
      </c>
    </row>
    <row r="13" spans="1:15">
      <c r="A13" s="2" t="s">
        <v>34</v>
      </c>
      <c r="C13" t="s">
        <v>3</v>
      </c>
      <c r="E13" s="2" t="s">
        <v>35</v>
      </c>
      <c r="G13" t="s">
        <v>5</v>
      </c>
      <c r="I13" s="2" t="s">
        <v>36</v>
      </c>
      <c r="K13" t="s">
        <v>7</v>
      </c>
    </row>
    <row r="14" spans="1:15">
      <c r="A14" t="s">
        <v>8</v>
      </c>
      <c r="B14" t="s">
        <v>9</v>
      </c>
      <c r="C14" t="s">
        <v>10</v>
      </c>
      <c r="E14" t="s">
        <v>8</v>
      </c>
      <c r="F14" t="s">
        <v>9</v>
      </c>
      <c r="G14" t="s">
        <v>10</v>
      </c>
      <c r="I14" t="s">
        <v>8</v>
      </c>
      <c r="J14" t="s">
        <v>9</v>
      </c>
      <c r="K14" t="s">
        <v>10</v>
      </c>
    </row>
    <row r="15" spans="1:15">
      <c r="A15" t="s">
        <v>37</v>
      </c>
      <c r="B15" t="s">
        <v>38</v>
      </c>
      <c r="C15">
        <v>3</v>
      </c>
      <c r="E15" t="s">
        <v>39</v>
      </c>
      <c r="F15" t="s">
        <v>40</v>
      </c>
      <c r="G15">
        <v>3</v>
      </c>
      <c r="I15" t="s">
        <v>41</v>
      </c>
      <c r="J15" t="s">
        <v>42</v>
      </c>
      <c r="K15">
        <v>3</v>
      </c>
    </row>
    <row r="16" spans="1:15" ht="30.75">
      <c r="A16" s="5" t="s">
        <v>43</v>
      </c>
      <c r="B16" t="s">
        <v>44</v>
      </c>
      <c r="C16">
        <v>4</v>
      </c>
      <c r="E16" t="s">
        <v>45</v>
      </c>
      <c r="F16" t="s">
        <v>46</v>
      </c>
      <c r="G16">
        <v>3</v>
      </c>
      <c r="I16" t="s">
        <v>21</v>
      </c>
      <c r="J16" t="s">
        <v>47</v>
      </c>
      <c r="K16">
        <v>3</v>
      </c>
    </row>
    <row r="17" spans="1:11">
      <c r="A17" t="s">
        <v>48</v>
      </c>
      <c r="B17" t="s">
        <v>49</v>
      </c>
      <c r="C17">
        <v>3</v>
      </c>
      <c r="E17" t="s">
        <v>50</v>
      </c>
      <c r="F17" t="s">
        <v>51</v>
      </c>
      <c r="G17">
        <v>4</v>
      </c>
      <c r="I17" t="s">
        <v>52</v>
      </c>
      <c r="J17" t="s">
        <v>53</v>
      </c>
      <c r="K17">
        <v>3</v>
      </c>
    </row>
    <row r="18" spans="1:11">
      <c r="A18" t="s">
        <v>54</v>
      </c>
      <c r="B18" t="s">
        <v>55</v>
      </c>
      <c r="C18">
        <v>3</v>
      </c>
      <c r="E18" t="s">
        <v>21</v>
      </c>
      <c r="F18" t="s">
        <v>22</v>
      </c>
      <c r="G18">
        <v>3</v>
      </c>
    </row>
    <row r="21" spans="1:11">
      <c r="A21" t="s">
        <v>33</v>
      </c>
      <c r="C21">
        <f>SUBTOTAL(109,Semester4_Fall[Hours])</f>
        <v>13</v>
      </c>
      <c r="E21" t="s">
        <v>33</v>
      </c>
      <c r="G21">
        <f>SUBTOTAL(109,Semester5_Spring[Hours])</f>
        <v>13</v>
      </c>
      <c r="I21" t="s">
        <v>33</v>
      </c>
      <c r="K21">
        <f>SUBTOTAL(109,Semester6_Summer[Hours])</f>
        <v>9</v>
      </c>
    </row>
    <row r="24" spans="1:11">
      <c r="A24" s="2" t="s">
        <v>56</v>
      </c>
      <c r="C24" t="s">
        <v>3</v>
      </c>
      <c r="E24" s="2" t="s">
        <v>57</v>
      </c>
      <c r="G24" t="s">
        <v>5</v>
      </c>
      <c r="I24" s="2" t="s">
        <v>58</v>
      </c>
      <c r="K24" t="s">
        <v>7</v>
      </c>
    </row>
    <row r="25" spans="1:11">
      <c r="A25" t="s">
        <v>8</v>
      </c>
      <c r="B25" t="s">
        <v>9</v>
      </c>
      <c r="C25" t="s">
        <v>10</v>
      </c>
      <c r="E25" t="s">
        <v>8</v>
      </c>
      <c r="F25" t="s">
        <v>9</v>
      </c>
      <c r="G25" t="s">
        <v>10</v>
      </c>
      <c r="I25" t="s">
        <v>8</v>
      </c>
      <c r="J25" t="s">
        <v>9</v>
      </c>
      <c r="K25" t="s">
        <v>10</v>
      </c>
    </row>
    <row r="26" spans="1:11">
      <c r="A26" t="s">
        <v>59</v>
      </c>
      <c r="B26" t="s">
        <v>60</v>
      </c>
      <c r="C26">
        <v>4</v>
      </c>
      <c r="E26" t="s">
        <v>61</v>
      </c>
      <c r="F26" t="s">
        <v>62</v>
      </c>
      <c r="G26">
        <v>4</v>
      </c>
      <c r="I26" t="s">
        <v>21</v>
      </c>
      <c r="J26" t="s">
        <v>63</v>
      </c>
    </row>
    <row r="27" spans="1:11">
      <c r="A27" t="s">
        <v>21</v>
      </c>
      <c r="B27" t="s">
        <v>64</v>
      </c>
      <c r="C27">
        <v>3</v>
      </c>
      <c r="E27" t="s">
        <v>65</v>
      </c>
      <c r="F27" t="s">
        <v>66</v>
      </c>
      <c r="G27">
        <v>3</v>
      </c>
    </row>
    <row r="28" spans="1:11">
      <c r="A28" t="s">
        <v>21</v>
      </c>
      <c r="B28" t="s">
        <v>64</v>
      </c>
      <c r="C28">
        <v>3</v>
      </c>
      <c r="E28" t="s">
        <v>67</v>
      </c>
      <c r="F28" t="s">
        <v>68</v>
      </c>
      <c r="G28">
        <v>1</v>
      </c>
    </row>
    <row r="29" spans="1:11">
      <c r="A29" t="s">
        <v>69</v>
      </c>
      <c r="B29" t="s">
        <v>70</v>
      </c>
      <c r="C29">
        <v>3</v>
      </c>
      <c r="E29" t="s">
        <v>71</v>
      </c>
      <c r="F29" t="s">
        <v>72</v>
      </c>
      <c r="G29">
        <v>3</v>
      </c>
    </row>
    <row r="30" spans="1:11">
      <c r="E30" t="s">
        <v>21</v>
      </c>
      <c r="F30" t="s">
        <v>47</v>
      </c>
      <c r="G30">
        <v>3</v>
      </c>
    </row>
    <row r="32" spans="1:11">
      <c r="A32" t="s">
        <v>33</v>
      </c>
      <c r="C32">
        <f>SUBTOTAL(109,Semester7_Fall[Hours])</f>
        <v>13</v>
      </c>
      <c r="E32" t="s">
        <v>33</v>
      </c>
      <c r="G32">
        <f>SUBTOTAL(109,Semester8_Spring[Hours])</f>
        <v>14</v>
      </c>
      <c r="I32" t="s">
        <v>33</v>
      </c>
      <c r="K32">
        <f>SUBTOTAL(109,Semester9_Summer[Hours])</f>
        <v>0</v>
      </c>
    </row>
    <row r="35" spans="1:11">
      <c r="A35" s="2" t="s">
        <v>73</v>
      </c>
      <c r="C35" t="s">
        <v>3</v>
      </c>
      <c r="E35" s="2" t="s">
        <v>74</v>
      </c>
      <c r="G35" t="s">
        <v>5</v>
      </c>
      <c r="I35" s="2" t="s">
        <v>75</v>
      </c>
      <c r="K35" t="s">
        <v>7</v>
      </c>
    </row>
    <row r="36" spans="1:11">
      <c r="A36" t="s">
        <v>8</v>
      </c>
      <c r="B36" t="s">
        <v>9</v>
      </c>
      <c r="C36" t="s">
        <v>10</v>
      </c>
      <c r="E36" t="s">
        <v>8</v>
      </c>
      <c r="F36" t="s">
        <v>9</v>
      </c>
      <c r="G36" t="s">
        <v>10</v>
      </c>
      <c r="I36" t="s">
        <v>8</v>
      </c>
      <c r="J36" t="s">
        <v>9</v>
      </c>
      <c r="K36" t="s">
        <v>10</v>
      </c>
    </row>
    <row r="37" spans="1:11">
      <c r="A37" t="s">
        <v>76</v>
      </c>
      <c r="B37" t="s">
        <v>77</v>
      </c>
      <c r="C37">
        <v>3</v>
      </c>
      <c r="E37" t="s">
        <v>78</v>
      </c>
      <c r="F37" t="s">
        <v>79</v>
      </c>
      <c r="G37">
        <v>3</v>
      </c>
    </row>
    <row r="38" spans="1:11">
      <c r="A38" t="s">
        <v>21</v>
      </c>
      <c r="B38" t="s">
        <v>80</v>
      </c>
      <c r="C38">
        <v>3</v>
      </c>
      <c r="E38" t="s">
        <v>81</v>
      </c>
      <c r="F38" t="s">
        <v>82</v>
      </c>
      <c r="G38">
        <v>4</v>
      </c>
    </row>
    <row r="39" spans="1:11">
      <c r="A39" t="s">
        <v>21</v>
      </c>
      <c r="B39" t="s">
        <v>83</v>
      </c>
      <c r="C39">
        <v>3</v>
      </c>
      <c r="E39" t="s">
        <v>21</v>
      </c>
      <c r="F39" t="s">
        <v>80</v>
      </c>
      <c r="G39">
        <v>4</v>
      </c>
    </row>
    <row r="40" spans="1:11">
      <c r="A40" t="s">
        <v>21</v>
      </c>
      <c r="B40" t="s">
        <v>83</v>
      </c>
      <c r="C40">
        <v>3</v>
      </c>
      <c r="E40" t="s">
        <v>21</v>
      </c>
      <c r="F40" t="s">
        <v>80</v>
      </c>
      <c r="G40">
        <v>3</v>
      </c>
    </row>
    <row r="43" spans="1:11">
      <c r="A43" t="s">
        <v>33</v>
      </c>
      <c r="C43">
        <f>SUBTOTAL(109,Semester10_Fall[Hours])</f>
        <v>12</v>
      </c>
      <c r="E43" t="s">
        <v>33</v>
      </c>
      <c r="G43">
        <f>SUBTOTAL(109,Semester11_Spring[Hours])</f>
        <v>14</v>
      </c>
      <c r="I43" t="s">
        <v>33</v>
      </c>
      <c r="K43">
        <f>SUBTOTAL(109,Semester12_Summer[Hours])</f>
        <v>0</v>
      </c>
    </row>
    <row r="44" spans="1:11" ht="15"/>
    <row r="45" spans="1:11" ht="15">
      <c r="A45" s="4" t="s">
        <v>84</v>
      </c>
      <c r="B45" s="4"/>
    </row>
    <row r="46" spans="1:11" ht="15"/>
  </sheetData>
  <mergeCells count="3">
    <mergeCell ref="A1:I1"/>
    <mergeCell ref="K1:O1"/>
    <mergeCell ref="A45:B45"/>
  </mergeCells>
  <pageMargins left="0.7" right="0.7" top="0.75" bottom="0.75" header="0.3" footer="0.3"/>
  <tableParts count="1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Andrea Marcano</cp:lastModifiedBy>
  <cp:revision/>
  <dcterms:created xsi:type="dcterms:W3CDTF">2026-07-13T13:24:12Z</dcterms:created>
  <dcterms:modified xsi:type="dcterms:W3CDTF">2026-07-13T14:40:35Z</dcterms:modified>
  <cp:category/>
  <cp:contentStatus/>
</cp:coreProperties>
</file>