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59" documentId="11_E60897F41BE170836B02CE998F75CCDC64E183C8" xr6:coauthVersionLast="47" xr6:coauthVersionMax="47" xr10:uidLastSave="{882C8E8D-DDF5-4002-9A88-1062D7B574A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3" i="1" l="1"/>
  <c r="K32" i="1"/>
  <c r="G43" i="1"/>
  <c r="C43" i="1"/>
  <c r="G32" i="1"/>
  <c r="C32" i="1"/>
  <c r="K21" i="1"/>
  <c r="G21" i="1"/>
  <c r="C21" i="1"/>
  <c r="K10" i="1"/>
  <c r="G10" i="1"/>
  <c r="C10" i="1"/>
</calcChain>
</file>

<file path=xl/sharedStrings.xml><?xml version="1.0" encoding="utf-8"?>
<sst xmlns="http://schemas.openxmlformats.org/spreadsheetml/2006/main" count="143" uniqueCount="81">
  <si>
    <t xml:space="preserve">Bachelor of Science Electrical Engineering 2026-2027 Catalog </t>
  </si>
  <si>
    <t>Power and Renewable Energy Track</t>
  </si>
  <si>
    <t>SEMESTER 1</t>
  </si>
  <si>
    <t>Fall</t>
  </si>
  <si>
    <t>SEMESTER 2</t>
  </si>
  <si>
    <t>Spring</t>
  </si>
  <si>
    <t>SEMESTER 3</t>
  </si>
  <si>
    <t>Summer</t>
  </si>
  <si>
    <t>Course No.</t>
  </si>
  <si>
    <t>Course Name</t>
  </si>
  <si>
    <t>Hours</t>
  </si>
  <si>
    <t>*EGN 3211</t>
  </si>
  <si>
    <t>Eng. Analysis &amp; Comp.</t>
  </si>
  <si>
    <t>ENC 1101</t>
  </si>
  <si>
    <t>Composition I</t>
  </si>
  <si>
    <t>*MAC 2313</t>
  </si>
  <si>
    <t>Calculus III</t>
  </si>
  <si>
    <t>*MAC 2311C</t>
  </si>
  <si>
    <t>Calculus I</t>
  </si>
  <si>
    <t>EGN 1007C</t>
  </si>
  <si>
    <t>Eng Concepts &amp; Method</t>
  </si>
  <si>
    <t>Humanities Foundation</t>
  </si>
  <si>
    <t>EGS 1006C</t>
  </si>
  <si>
    <t>Intro to Eng Profession</t>
  </si>
  <si>
    <t>*MAC 2312</t>
  </si>
  <si>
    <t>Calculus II</t>
  </si>
  <si>
    <t>*CHS 1440</t>
  </si>
  <si>
    <t>Principles of Chemistry</t>
  </si>
  <si>
    <t>*PHY 2048 &amp;
*PHY 2048L</t>
  </si>
  <si>
    <t>Physics I for Engineers &amp; Lab</t>
  </si>
  <si>
    <t>*EGN 3420</t>
  </si>
  <si>
    <t>Engineering Analysis</t>
  </si>
  <si>
    <t>Total</t>
  </si>
  <si>
    <t>SEMESTER 4</t>
  </si>
  <si>
    <t>SEMESTER 5</t>
  </si>
  <si>
    <t>SEMESTER 6</t>
  </si>
  <si>
    <t>*EEE 3342C</t>
  </si>
  <si>
    <t>Digital Systems</t>
  </si>
  <si>
    <t>*MAP 2302</t>
  </si>
  <si>
    <t>Differential Equations</t>
  </si>
  <si>
    <t>*EEL 3123C</t>
  </si>
  <si>
    <t>Linear Circuits II</t>
  </si>
  <si>
    <t>*PHY 2049 &amp;
*PHY 2049L</t>
  </si>
  <si>
    <t>Physics II for Engineers &amp;
Lab</t>
  </si>
  <si>
    <t>*EEL 3004C</t>
  </si>
  <si>
    <t>Linear Circuits I</t>
  </si>
  <si>
    <t>Social Sciences Foundation</t>
  </si>
  <si>
    <t>ENC 1102</t>
  </si>
  <si>
    <t>Composition II</t>
  </si>
  <si>
    <t>*EEL 3801C</t>
  </si>
  <si>
    <t>Comp. Organization</t>
  </si>
  <si>
    <t>SPC 1603C</t>
  </si>
  <si>
    <t>Technical Presentations</t>
  </si>
  <si>
    <t>STA 3032</t>
  </si>
  <si>
    <t>Prob &amp; Stats for Engr</t>
  </si>
  <si>
    <t>SEMESTER 7</t>
  </si>
  <si>
    <t>SEMESTER 8</t>
  </si>
  <si>
    <t>SEMESTER 9</t>
  </si>
  <si>
    <t>EEL 3657</t>
  </si>
  <si>
    <t>Linear Control Systems</t>
  </si>
  <si>
    <t>EEL 4216</t>
  </si>
  <si>
    <t>Fund of Elect Power Syst</t>
  </si>
  <si>
    <t>Internship or Co-operative Eduation</t>
  </si>
  <si>
    <t>Junior Elective</t>
  </si>
  <si>
    <t>EEL 4742C</t>
  </si>
  <si>
    <t>Embedded Systems</t>
  </si>
  <si>
    <t>is encouraged</t>
  </si>
  <si>
    <t>EEL 3926L</t>
  </si>
  <si>
    <t>Junior Design</t>
  </si>
  <si>
    <t>EEE 3307C</t>
  </si>
  <si>
    <t>Electronics I</t>
  </si>
  <si>
    <t>Senior Elective</t>
  </si>
  <si>
    <t>SEMESTER 10</t>
  </si>
  <si>
    <t>SEMESTER 11</t>
  </si>
  <si>
    <t>SEMESTER 12</t>
  </si>
  <si>
    <t>EEL 4914</t>
  </si>
  <si>
    <t>Senior Design I</t>
  </si>
  <si>
    <t>EEL 4915L</t>
  </si>
  <si>
    <t>Senior Design II</t>
  </si>
  <si>
    <t>Approved technical elective</t>
  </si>
  <si>
    <t>* Requires a Grade of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</si>
</sst>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scheme val="minor"/>
    </font>
    <font>
      <b/>
      <sz val="14"/>
      <color rgb="FF000000"/>
      <name val="Calibri"/>
      <scheme val="minor"/>
    </font>
    <font>
      <sz val="10"/>
      <color rgb="FF000000"/>
      <name val="Calibri"/>
      <charset val="1"/>
    </font>
    <font>
      <sz val="11"/>
      <color rgb="FF000000"/>
      <name val="Calibri"/>
    </font>
    <font>
      <sz val="11"/>
      <color rgb="FF000000"/>
      <name val="Calibri"/>
      <charset val="1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24E20E-D612-4289-ADC1-2FC93BE80850}" name="Semester1_Fall" displayName="Semester1_Fall" ref="A3:C10" totalsRowCount="1">
  <autoFilter ref="A3:C9" xr:uid="{3724E20E-D612-4289-ADC1-2FC93BE80850}"/>
  <tableColumns count="3">
    <tableColumn id="1" xr3:uid="{B191B35E-C12C-43C5-B143-07A3116554B6}" name="Course No." totalsRowLabel="Total"/>
    <tableColumn id="2" xr3:uid="{096B690C-647C-4C99-BE74-44865733B03C}" name="Course Name"/>
    <tableColumn id="3" xr3:uid="{C6A62238-E498-45A0-A4B1-EC0E12173D62}" name="Hours" totalsRowFunction="sum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BA1CF4-2E2F-4A6D-996C-E6B07A6A27A6}" name="Semester10_Fall" displayName="Semester10_Fall" ref="A36:C43" totalsRowCount="1">
  <autoFilter ref="A36:C42" xr:uid="{E0BA1CF4-2E2F-4A6D-996C-E6B07A6A27A6}"/>
  <tableColumns count="3">
    <tableColumn id="1" xr3:uid="{F7F774E6-26EF-4ED5-89C8-363A78BA4191}" name="Course No." totalsRowLabel="Total"/>
    <tableColumn id="2" xr3:uid="{AF50AE29-99BB-4FCB-BA28-F2D8BA2423E9}" name="Course Name"/>
    <tableColumn id="3" xr3:uid="{C9FDA438-85F7-49DD-85D7-AAEF308EE4E4}" name="Hours" totalsRowFunction="sum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A500B26-459A-44E7-BBA8-4AB0ABDB935C}" name="Semester11_Spring" displayName="Semester11_Spring" ref="E36:G43" totalsRowCount="1">
  <autoFilter ref="E36:G42" xr:uid="{DA500B26-459A-44E7-BBA8-4AB0ABDB935C}"/>
  <tableColumns count="3">
    <tableColumn id="1" xr3:uid="{26F62C2A-7FD7-4AED-BD22-70184F0FD866}" name="Course No." totalsRowLabel="Total"/>
    <tableColumn id="2" xr3:uid="{2B87B553-97E3-4DFA-8952-4F9B614B2D1E}" name="Course Name"/>
    <tableColumn id="3" xr3:uid="{077584A2-EFED-4C4E-BD0C-7B25AB51236D}" name="Hours" totalsRowFunction="sum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3C52BBD-34B3-4793-BE45-39F9649A57E4}" name="Semester12_Summer" displayName="Semester12_Summer" ref="I36:K43" totalsRowCount="1">
  <autoFilter ref="I36:K42" xr:uid="{93C52BBD-34B3-4793-BE45-39F9649A57E4}"/>
  <tableColumns count="3">
    <tableColumn id="1" xr3:uid="{9C12D581-977B-437B-9EA1-0778D2252A1A}" name="Course No." totalsRowLabel="Total"/>
    <tableColumn id="2" xr3:uid="{C3F6096D-16F2-4A8C-8044-546CDA1E308E}" name="Course Name"/>
    <tableColumn id="3" xr3:uid="{30E4BFD6-E42E-43C6-89F0-08E8A7C34387}" name="Hours" totalsRowFunction="su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C3FF7C-8F36-4281-88B1-F24B21D3003F}" name="Semester2_Spring" displayName="Semester2_Spring" ref="E3:G10" totalsRowCount="1">
  <autoFilter ref="E3:G9" xr:uid="{E1C3FF7C-8F36-4281-88B1-F24B21D3003F}"/>
  <tableColumns count="3">
    <tableColumn id="1" xr3:uid="{FCBF2DEC-718C-45F1-96A5-C34ED505C6AD}" name="Course No." totalsRowLabel="Total"/>
    <tableColumn id="2" xr3:uid="{80428BDF-BA5B-438F-A2B5-43192AD246C4}" name="Course Name"/>
    <tableColumn id="3" xr3:uid="{D7C26F02-C3C6-4BBD-8BF3-F5E47DDED226}" name="Hours" totalsRowFunction="sum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E1594A-64DF-4A05-AE45-7FACE5BBEC3B}" name="Semester3_Summer" displayName="Semester3_Summer" ref="I3:K10" totalsRowCount="1">
  <autoFilter ref="I3:K9" xr:uid="{62E1594A-64DF-4A05-AE45-7FACE5BBEC3B}"/>
  <tableColumns count="3">
    <tableColumn id="1" xr3:uid="{4E42CFD5-5F8A-4696-986F-B34A75FC685B}" name="Course No." totalsRowLabel="Total"/>
    <tableColumn id="2" xr3:uid="{F5C96C88-2C51-4FB3-8853-66542A2EE7DC}" name="Course Name"/>
    <tableColumn id="3" xr3:uid="{D419BC5E-16F0-4C24-B28A-E35DD2DBADD2}" name="Hours" totalsRowFunction="sum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A669BA2-1CDE-4ADB-92B0-41FBAB4F2A61}" name="Semester4_Fall" displayName="Semester4_Fall" ref="A14:C21" totalsRowCount="1">
  <autoFilter ref="A14:C20" xr:uid="{CA669BA2-1CDE-4ADB-92B0-41FBAB4F2A61}"/>
  <tableColumns count="3">
    <tableColumn id="1" xr3:uid="{0B9C87C8-170E-4D3F-8F79-12849DB62EEB}" name="Course No." totalsRowLabel="Total"/>
    <tableColumn id="2" xr3:uid="{E04AAD81-F070-439E-B4B2-4BCCD76A8C76}" name="Course Name"/>
    <tableColumn id="3" xr3:uid="{1C35EEDD-E931-4F3F-AA3D-7A17EC917C22}" name="Hours" totalsRowFunction="sum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BB65D0-7737-4D0C-B5E0-92D9AA884E8A}" name="Semester5_Spring" displayName="Semester5_Spring" ref="E14:G21" totalsRowCount="1">
  <autoFilter ref="E14:G20" xr:uid="{E4BB65D0-7737-4D0C-B5E0-92D9AA884E8A}"/>
  <tableColumns count="3">
    <tableColumn id="1" xr3:uid="{2284EF88-8C99-40A7-BEF6-499C237EFDF8}" name="Course No." totalsRowLabel="Total"/>
    <tableColumn id="2" xr3:uid="{628F26D2-FC58-47A6-8AB3-AA589F31EF92}" name="Course Name"/>
    <tableColumn id="3" xr3:uid="{312543DF-D2B8-4131-BA48-6B00C466C60F}" name="Hours" totalsRowFunction="sum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F25B16-3BCB-45BB-ACED-886FA4AC6A7E}" name="Semester6_Summer" displayName="Semester6_Summer" ref="I14:K21" totalsRowCount="1">
  <autoFilter ref="I14:K20" xr:uid="{96F25B16-3BCB-45BB-ACED-886FA4AC6A7E}"/>
  <tableColumns count="3">
    <tableColumn id="1" xr3:uid="{8FB5DEF8-4D34-41E6-8276-1CCD01DB51A3}" name="Course No." totalsRowLabel="Total"/>
    <tableColumn id="2" xr3:uid="{7DEB9E59-8FA8-409E-889A-3D45207A82BD}" name="Course Name"/>
    <tableColumn id="3" xr3:uid="{B58AB750-0F51-4CAC-A628-198942217DFA}" name="Hours" totalsRowFunction="sum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A00F729-71B6-48F1-858A-93C0628540FF}" name="Semester7_Fall" displayName="Semester7_Fall" ref="A25:C32" totalsRowCount="1">
  <autoFilter ref="A25:C31" xr:uid="{FA00F729-71B6-48F1-858A-93C0628540FF}"/>
  <tableColumns count="3">
    <tableColumn id="1" xr3:uid="{6ECEBDA8-7495-4ABD-8A21-0B96920CA847}" name="Course No." totalsRowLabel="Total"/>
    <tableColumn id="2" xr3:uid="{E59D2CAF-6B0B-47CB-B155-DFAD838C86CF}" name="Course Name"/>
    <tableColumn id="3" xr3:uid="{A3C5A47E-2439-4ED6-9944-656A496723C2}" name="Hours" totalsRowFunction="sum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5E27144-4674-4FDC-9A7C-F09E7AB96C9D}" name="Semester8_Spring" displayName="Semester8_Spring" ref="E25:G32" totalsRowCount="1">
  <autoFilter ref="E25:G31" xr:uid="{75E27144-4674-4FDC-9A7C-F09E7AB96C9D}"/>
  <tableColumns count="3">
    <tableColumn id="1" xr3:uid="{1C5CD217-CD9E-466F-B24A-D27E287C35DC}" name="Course No." totalsRowLabel="Total"/>
    <tableColumn id="2" xr3:uid="{F4C7E694-23F1-4174-AEBD-97AB76FAF0CB}" name="Course Name"/>
    <tableColumn id="3" xr3:uid="{A00CDEA2-CBC9-44AE-A7A7-7E558046A338}" name="Hours" totalsRowFunction="sum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CDC1A01-2BF6-492E-ACBD-4AAF0982BB45}" name="Semester9_Summer" displayName="Semester9_Summer" ref="I25:K32" totalsRowCount="1">
  <autoFilter ref="I25:K31" xr:uid="{7CDC1A01-2BF6-492E-ACBD-4AAF0982BB45}"/>
  <tableColumns count="3">
    <tableColumn id="1" xr3:uid="{5AD55785-70BE-4D09-B326-5773F9BD87AB}" name="Course No." totalsRowLabel="Total"/>
    <tableColumn id="2" xr3:uid="{09720CB3-B736-4D7B-942B-F581AD7BBA68}" name="Course Name"/>
    <tableColumn id="3" xr3:uid="{49A83305-1381-42ED-8599-A0FC3FFDD0EE}" name="Hours" totalsRowFunction="su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K44" sqref="K44"/>
    </sheetView>
  </sheetViews>
  <sheetFormatPr defaultRowHeight="15"/>
  <cols>
    <col min="1" max="1" width="15" customWidth="1"/>
    <col min="2" max="2" width="23.42578125" customWidth="1"/>
    <col min="3" max="3" width="8.85546875" customWidth="1"/>
    <col min="5" max="5" width="13.42578125" customWidth="1"/>
    <col min="6" max="6" width="25.42578125" customWidth="1"/>
    <col min="8" max="8" width="8.140625" customWidth="1"/>
    <col min="9" max="9" width="15.140625" customWidth="1"/>
    <col min="10" max="10" width="21.5703125" customWidth="1"/>
    <col min="11" max="11" width="10.28515625" customWidth="1"/>
  </cols>
  <sheetData>
    <row r="1" spans="1:11" ht="31.5">
      <c r="A1" s="3" t="s">
        <v>0</v>
      </c>
      <c r="B1" s="3"/>
      <c r="C1" s="3"/>
      <c r="D1" s="3"/>
      <c r="E1" s="3"/>
      <c r="F1" s="3"/>
      <c r="G1" s="3"/>
      <c r="H1" s="4"/>
      <c r="I1" s="5" t="s">
        <v>1</v>
      </c>
      <c r="J1" s="1"/>
      <c r="K1" s="1"/>
    </row>
    <row r="2" spans="1:11">
      <c r="A2" s="2" t="s">
        <v>2</v>
      </c>
      <c r="C2" t="s">
        <v>3</v>
      </c>
      <c r="E2" s="2" t="s">
        <v>4</v>
      </c>
      <c r="G2" t="s">
        <v>5</v>
      </c>
      <c r="I2" s="2" t="s">
        <v>6</v>
      </c>
      <c r="K2" t="s">
        <v>7</v>
      </c>
    </row>
    <row r="3" spans="1:11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</row>
    <row r="4" spans="1:11">
      <c r="A4" t="s">
        <v>11</v>
      </c>
      <c r="B4" t="s">
        <v>12</v>
      </c>
      <c r="C4">
        <v>3</v>
      </c>
      <c r="E4" t="s">
        <v>13</v>
      </c>
      <c r="F4" t="s">
        <v>14</v>
      </c>
      <c r="G4">
        <v>3</v>
      </c>
      <c r="I4" t="s">
        <v>15</v>
      </c>
      <c r="J4" t="s">
        <v>16</v>
      </c>
      <c r="K4">
        <v>4</v>
      </c>
    </row>
    <row r="5" spans="1:11">
      <c r="A5" t="s">
        <v>17</v>
      </c>
      <c r="B5" t="s">
        <v>18</v>
      </c>
      <c r="C5">
        <v>4</v>
      </c>
      <c r="E5" t="s">
        <v>19</v>
      </c>
      <c r="F5" t="s">
        <v>20</v>
      </c>
      <c r="G5">
        <v>1</v>
      </c>
      <c r="I5" t="s">
        <v>21</v>
      </c>
      <c r="K5">
        <v>3</v>
      </c>
    </row>
    <row r="6" spans="1:11">
      <c r="A6" t="s">
        <v>22</v>
      </c>
      <c r="B6" t="s">
        <v>23</v>
      </c>
      <c r="C6">
        <v>1</v>
      </c>
      <c r="E6" t="s">
        <v>24</v>
      </c>
      <c r="F6" t="s">
        <v>25</v>
      </c>
      <c r="G6">
        <v>4</v>
      </c>
    </row>
    <row r="7" spans="1:11" ht="30.75">
      <c r="A7" s="10" t="s">
        <v>26</v>
      </c>
      <c r="B7" s="10" t="s">
        <v>27</v>
      </c>
      <c r="C7">
        <v>4</v>
      </c>
      <c r="E7" s="6" t="s">
        <v>28</v>
      </c>
      <c r="F7" s="10" t="s">
        <v>29</v>
      </c>
      <c r="G7">
        <v>4</v>
      </c>
    </row>
    <row r="8" spans="1:11">
      <c r="E8" s="8" t="s">
        <v>30</v>
      </c>
      <c r="F8" t="s">
        <v>31</v>
      </c>
      <c r="G8">
        <v>3</v>
      </c>
    </row>
    <row r="10" spans="1:11">
      <c r="A10" t="s">
        <v>32</v>
      </c>
      <c r="C10">
        <f>SUBTOTAL(109,Semester1_Fall[Hours])</f>
        <v>12</v>
      </c>
      <c r="E10" t="s">
        <v>32</v>
      </c>
      <c r="G10">
        <f>SUBTOTAL(109,Semester2_Spring[Hours])</f>
        <v>15</v>
      </c>
      <c r="I10" t="s">
        <v>32</v>
      </c>
      <c r="K10">
        <f>SUBTOTAL(109,Semester3_Summer[Hours])</f>
        <v>7</v>
      </c>
    </row>
    <row r="13" spans="1:11">
      <c r="A13" s="2" t="s">
        <v>33</v>
      </c>
      <c r="C13" t="s">
        <v>3</v>
      </c>
      <c r="E13" s="2" t="s">
        <v>34</v>
      </c>
      <c r="G13" t="s">
        <v>5</v>
      </c>
      <c r="I13" s="2" t="s">
        <v>35</v>
      </c>
      <c r="K13" t="s">
        <v>7</v>
      </c>
    </row>
    <row r="14" spans="1:11">
      <c r="A14" t="s">
        <v>8</v>
      </c>
      <c r="B14" t="s">
        <v>9</v>
      </c>
      <c r="C14" t="s">
        <v>10</v>
      </c>
      <c r="E14" t="s">
        <v>8</v>
      </c>
      <c r="F14" t="s">
        <v>9</v>
      </c>
      <c r="G14" t="s">
        <v>10</v>
      </c>
      <c r="I14" t="s">
        <v>8</v>
      </c>
      <c r="J14" t="s">
        <v>9</v>
      </c>
      <c r="K14" t="s">
        <v>10</v>
      </c>
    </row>
    <row r="15" spans="1:11">
      <c r="A15" t="s">
        <v>36</v>
      </c>
      <c r="B15" t="s">
        <v>37</v>
      </c>
      <c r="C15">
        <v>3</v>
      </c>
      <c r="E15" t="s">
        <v>38</v>
      </c>
      <c r="F15" t="s">
        <v>39</v>
      </c>
      <c r="G15">
        <v>3</v>
      </c>
      <c r="I15" t="s">
        <v>40</v>
      </c>
      <c r="J15" t="s">
        <v>41</v>
      </c>
      <c r="K15">
        <v>3</v>
      </c>
    </row>
    <row r="16" spans="1:11" ht="30.75">
      <c r="A16" s="6" t="s">
        <v>42</v>
      </c>
      <c r="B16" s="6" t="s">
        <v>43</v>
      </c>
      <c r="C16">
        <v>4</v>
      </c>
      <c r="E16" s="10" t="s">
        <v>44</v>
      </c>
      <c r="F16" s="10" t="s">
        <v>45</v>
      </c>
      <c r="G16">
        <v>3</v>
      </c>
      <c r="I16" s="10" t="s">
        <v>46</v>
      </c>
      <c r="K16">
        <v>3</v>
      </c>
    </row>
    <row r="17" spans="1:11">
      <c r="A17" t="s">
        <v>47</v>
      </c>
      <c r="B17" t="s">
        <v>48</v>
      </c>
      <c r="C17">
        <v>3</v>
      </c>
      <c r="E17" t="s">
        <v>49</v>
      </c>
      <c r="F17" t="s">
        <v>50</v>
      </c>
      <c r="G17">
        <v>4</v>
      </c>
      <c r="I17" t="s">
        <v>51</v>
      </c>
      <c r="J17" t="s">
        <v>52</v>
      </c>
      <c r="K17">
        <v>3</v>
      </c>
    </row>
    <row r="18" spans="1:11">
      <c r="A18" s="9" t="s">
        <v>53</v>
      </c>
      <c r="B18" t="s">
        <v>54</v>
      </c>
      <c r="C18">
        <v>3</v>
      </c>
      <c r="E18" t="s">
        <v>46</v>
      </c>
      <c r="G18">
        <v>3</v>
      </c>
    </row>
    <row r="21" spans="1:11">
      <c r="A21" t="s">
        <v>32</v>
      </c>
      <c r="C21">
        <f>SUBTOTAL(109,Semester4_Fall[Hours])</f>
        <v>13</v>
      </c>
      <c r="E21" t="s">
        <v>32</v>
      </c>
      <c r="G21">
        <f>SUBTOTAL(109,Semester5_Spring[Hours])</f>
        <v>13</v>
      </c>
      <c r="I21" t="s">
        <v>32</v>
      </c>
      <c r="K21">
        <f>SUBTOTAL(109,Semester6_Summer[Hours])</f>
        <v>9</v>
      </c>
    </row>
    <row r="24" spans="1:11">
      <c r="A24" s="2" t="s">
        <v>55</v>
      </c>
      <c r="C24" t="s">
        <v>3</v>
      </c>
      <c r="E24" s="2" t="s">
        <v>56</v>
      </c>
      <c r="G24" t="s">
        <v>5</v>
      </c>
      <c r="I24" s="2" t="s">
        <v>57</v>
      </c>
      <c r="K24" t="s">
        <v>7</v>
      </c>
    </row>
    <row r="25" spans="1:11">
      <c r="A25" t="s">
        <v>8</v>
      </c>
      <c r="B25" t="s">
        <v>9</v>
      </c>
      <c r="C25" t="s">
        <v>10</v>
      </c>
      <c r="E25" t="s">
        <v>8</v>
      </c>
      <c r="F25" t="s">
        <v>9</v>
      </c>
      <c r="G25" t="s">
        <v>10</v>
      </c>
      <c r="I25" t="s">
        <v>8</v>
      </c>
      <c r="J25" t="s">
        <v>9</v>
      </c>
      <c r="K25" t="s">
        <v>10</v>
      </c>
    </row>
    <row r="26" spans="1:11">
      <c r="A26" t="s">
        <v>58</v>
      </c>
      <c r="B26" t="s">
        <v>59</v>
      </c>
      <c r="C26">
        <v>3</v>
      </c>
      <c r="E26" t="s">
        <v>60</v>
      </c>
      <c r="F26" s="9" t="s">
        <v>61</v>
      </c>
      <c r="G26">
        <v>3</v>
      </c>
      <c r="I26" t="s">
        <v>62</v>
      </c>
    </row>
    <row r="27" spans="1:11">
      <c r="A27" t="s">
        <v>63</v>
      </c>
      <c r="C27">
        <v>3</v>
      </c>
      <c r="E27" t="s">
        <v>64</v>
      </c>
      <c r="F27" t="s">
        <v>65</v>
      </c>
      <c r="G27">
        <v>3</v>
      </c>
      <c r="I27" t="s">
        <v>66</v>
      </c>
    </row>
    <row r="28" spans="1:11">
      <c r="A28" t="s">
        <v>63</v>
      </c>
      <c r="C28">
        <v>3</v>
      </c>
      <c r="E28" s="9" t="s">
        <v>67</v>
      </c>
      <c r="F28" t="s">
        <v>68</v>
      </c>
      <c r="G28">
        <v>1</v>
      </c>
    </row>
    <row r="29" spans="1:11">
      <c r="A29" t="s">
        <v>69</v>
      </c>
      <c r="B29" s="7" t="s">
        <v>70</v>
      </c>
      <c r="C29">
        <v>4</v>
      </c>
      <c r="E29" t="s">
        <v>71</v>
      </c>
      <c r="G29">
        <v>3</v>
      </c>
    </row>
    <row r="30" spans="1:11">
      <c r="E30" t="s">
        <v>71</v>
      </c>
      <c r="G30">
        <v>3</v>
      </c>
    </row>
    <row r="32" spans="1:11">
      <c r="A32" t="s">
        <v>32</v>
      </c>
      <c r="C32">
        <f>SUBTOTAL(109,Semester7_Fall[Hours])</f>
        <v>13</v>
      </c>
      <c r="E32" t="s">
        <v>32</v>
      </c>
      <c r="G32">
        <f>SUBTOTAL(109,Semester8_Spring[Hours])</f>
        <v>13</v>
      </c>
      <c r="I32" t="s">
        <v>32</v>
      </c>
      <c r="K32">
        <f>SUBTOTAL(109,Semester9_Summer[Hours])</f>
        <v>0</v>
      </c>
    </row>
    <row r="35" spans="1:11">
      <c r="A35" s="2" t="s">
        <v>72</v>
      </c>
      <c r="C35" t="s">
        <v>3</v>
      </c>
      <c r="E35" s="2" t="s">
        <v>73</v>
      </c>
      <c r="G35" t="s">
        <v>5</v>
      </c>
      <c r="I35" s="2" t="s">
        <v>74</v>
      </c>
      <c r="K35" t="s">
        <v>7</v>
      </c>
    </row>
    <row r="36" spans="1:11">
      <c r="A36" t="s">
        <v>8</v>
      </c>
      <c r="B36" t="s">
        <v>9</v>
      </c>
      <c r="C36" t="s">
        <v>10</v>
      </c>
      <c r="E36" t="s">
        <v>8</v>
      </c>
      <c r="F36" t="s">
        <v>9</v>
      </c>
      <c r="G36" t="s">
        <v>10</v>
      </c>
      <c r="I36" t="s">
        <v>8</v>
      </c>
      <c r="J36" t="s">
        <v>9</v>
      </c>
      <c r="K36" t="s">
        <v>10</v>
      </c>
    </row>
    <row r="37" spans="1:11">
      <c r="A37" t="s">
        <v>75</v>
      </c>
      <c r="B37" t="s">
        <v>76</v>
      </c>
      <c r="C37">
        <v>3</v>
      </c>
      <c r="E37" t="s">
        <v>77</v>
      </c>
      <c r="F37" t="s">
        <v>78</v>
      </c>
      <c r="G37">
        <v>3</v>
      </c>
    </row>
    <row r="38" spans="1:11">
      <c r="A38" t="s">
        <v>21</v>
      </c>
      <c r="C38">
        <v>3</v>
      </c>
      <c r="E38" t="s">
        <v>79</v>
      </c>
      <c r="G38">
        <v>3</v>
      </c>
    </row>
    <row r="39" spans="1:11">
      <c r="A39" t="s">
        <v>71</v>
      </c>
      <c r="C39">
        <v>3</v>
      </c>
      <c r="E39" s="8" t="s">
        <v>79</v>
      </c>
      <c r="G39">
        <v>3</v>
      </c>
    </row>
    <row r="40" spans="1:11">
      <c r="A40" t="s">
        <v>79</v>
      </c>
      <c r="C40">
        <v>3</v>
      </c>
      <c r="E40" s="8" t="s">
        <v>79</v>
      </c>
      <c r="G40">
        <v>3</v>
      </c>
    </row>
    <row r="41" spans="1:11">
      <c r="A41" t="s">
        <v>79</v>
      </c>
      <c r="C41">
        <v>3</v>
      </c>
    </row>
    <row r="43" spans="1:11">
      <c r="A43" t="s">
        <v>32</v>
      </c>
      <c r="C43">
        <f>SUBTOTAL(109,Semester10_Fall[Hours])</f>
        <v>15</v>
      </c>
      <c r="E43" t="s">
        <v>32</v>
      </c>
      <c r="G43">
        <f>SUBTOTAL(109,Semester11_Spring[Hours])</f>
        <v>12</v>
      </c>
      <c r="I43" t="s">
        <v>32</v>
      </c>
      <c r="K43">
        <f>SUBTOTAL(109,Semester12_Summer[Hours])</f>
        <v>0</v>
      </c>
    </row>
    <row r="45" spans="1:11" ht="15.75">
      <c r="A45" s="11" t="s">
        <v>80</v>
      </c>
      <c r="B45" s="12"/>
    </row>
  </sheetData>
  <mergeCells count="3">
    <mergeCell ref="A1:G1"/>
    <mergeCell ref="I1:K1"/>
    <mergeCell ref="A45:B45"/>
  </mergeCells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Melanie Valeria Moreno Londono</cp:lastModifiedBy>
  <cp:revision/>
  <dcterms:created xsi:type="dcterms:W3CDTF">2026-07-13T14:28:45Z</dcterms:created>
  <dcterms:modified xsi:type="dcterms:W3CDTF">2026-07-13T14:57:38Z</dcterms:modified>
  <cp:category/>
  <cp:contentStatus/>
</cp:coreProperties>
</file>