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194" documentId="11_E60897F41BE170836B02CE998F75CCDC64E183C8" xr6:coauthVersionLast="47" xr6:coauthVersionMax="47" xr10:uidLastSave="{1F98D793-F17E-456D-9565-37CBF8790D7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3" i="1" l="1"/>
  <c r="C32" i="1"/>
  <c r="G43" i="1"/>
  <c r="C43" i="1"/>
  <c r="K32" i="1"/>
  <c r="G32" i="1"/>
  <c r="C10" i="1"/>
  <c r="K21" i="1"/>
  <c r="G21" i="1"/>
  <c r="C21" i="1"/>
  <c r="K10" i="1"/>
  <c r="G10" i="1"/>
</calcChain>
</file>

<file path=xl/sharedStrings.xml><?xml version="1.0" encoding="utf-8"?>
<sst xmlns="http://schemas.openxmlformats.org/spreadsheetml/2006/main" count="142" uniqueCount="82">
  <si>
    <t>Bachelor of Science Electrical Engineering 2026-2027 Catalog</t>
  </si>
  <si>
    <t>RF and Microwaves Track</t>
  </si>
  <si>
    <t>SEMESTER 1</t>
  </si>
  <si>
    <t>Fall</t>
  </si>
  <si>
    <t>SEMESTER 2</t>
  </si>
  <si>
    <t>Spring</t>
  </si>
  <si>
    <t>SEMESTER 3</t>
  </si>
  <si>
    <t>Summer</t>
  </si>
  <si>
    <t>Course No.</t>
  </si>
  <si>
    <t>Course Name</t>
  </si>
  <si>
    <t>Hours</t>
  </si>
  <si>
    <t>*EGN 3211</t>
  </si>
  <si>
    <t>Eng. Analysis &amp; Comp.</t>
  </si>
  <si>
    <t>ENC 1101</t>
  </si>
  <si>
    <t>Composition I</t>
  </si>
  <si>
    <t>*MAC 2313</t>
  </si>
  <si>
    <t>Calculus III</t>
  </si>
  <si>
    <t>*MAC 2311C</t>
  </si>
  <si>
    <t>Calculus I</t>
  </si>
  <si>
    <t>EGN 1007C</t>
  </si>
  <si>
    <t>Eng Concepts &amp; Method</t>
  </si>
  <si>
    <t>Humanities Foundation</t>
  </si>
  <si>
    <t>EGS 1006C</t>
  </si>
  <si>
    <t>Intro to Eng Profession</t>
  </si>
  <si>
    <t>*MAC 2312</t>
  </si>
  <si>
    <t>Calculus II</t>
  </si>
  <si>
    <t>*CHS 1440</t>
  </si>
  <si>
    <t>Principles of Chemistry</t>
  </si>
  <si>
    <t>*PHY 2048 &amp;
*PHY 2048L</t>
  </si>
  <si>
    <t>Physics I for Engineers &amp; Lab</t>
  </si>
  <si>
    <t>*EGN 3420</t>
  </si>
  <si>
    <t>Engineering Analysis</t>
  </si>
  <si>
    <t>Total</t>
  </si>
  <si>
    <t>SEMESTER 4</t>
  </si>
  <si>
    <t>SEMESTER 5</t>
  </si>
  <si>
    <t>SEMESTER 6</t>
  </si>
  <si>
    <t>*EEE 3342C</t>
  </si>
  <si>
    <t>Digital Systems</t>
  </si>
  <si>
    <t>*MAP 2302</t>
  </si>
  <si>
    <t>Differential Equations</t>
  </si>
  <si>
    <t>*EEL 3123C</t>
  </si>
  <si>
    <t>Linear Circuits II</t>
  </si>
  <si>
    <t>*PHY 2049 &amp;
*PHY 2049L</t>
  </si>
  <si>
    <t>Physics II for Engineers &amp;
Lab</t>
  </si>
  <si>
    <t>*EEL 3004C</t>
  </si>
  <si>
    <t>Linear Circuits I</t>
  </si>
  <si>
    <t xml:space="preserve">Social Sciences Foundation	</t>
  </si>
  <si>
    <t>ENC 1102</t>
  </si>
  <si>
    <t>Composition II</t>
  </si>
  <si>
    <t>*EEL 3801C</t>
  </si>
  <si>
    <t>Comp. Organization</t>
  </si>
  <si>
    <t>SPC 1603C</t>
  </si>
  <si>
    <t>Technical Presentations</t>
  </si>
  <si>
    <t>STA 3032</t>
  </si>
  <si>
    <t>Prob &amp; Stats for Engr</t>
  </si>
  <si>
    <t>Social Sciences Foundation</t>
  </si>
  <si>
    <t>SEMESTER 7</t>
  </si>
  <si>
    <t>SEMESTER 8</t>
  </si>
  <si>
    <t>SEMESTER 9</t>
  </si>
  <si>
    <t>EEE 3307C</t>
  </si>
  <si>
    <t>Electronics I</t>
  </si>
  <si>
    <t>EEL 4742C</t>
  </si>
  <si>
    <t>Embedded Systems</t>
  </si>
  <si>
    <t xml:space="preserve">Internship or Co-operative Eduation	</t>
  </si>
  <si>
    <t>EEL 3470</t>
  </si>
  <si>
    <t>Electromagnetic Fields</t>
  </si>
  <si>
    <t>EEL 3926L</t>
  </si>
  <si>
    <t>Junior Design</t>
  </si>
  <si>
    <t>is encouraged</t>
  </si>
  <si>
    <t>Junior Elective</t>
  </si>
  <si>
    <t>Senior Elective</t>
  </si>
  <si>
    <t>SEMESTER 10</t>
  </si>
  <si>
    <t>SEMESTER 11</t>
  </si>
  <si>
    <t>SEMESTER 12</t>
  </si>
  <si>
    <t>EEL 4309C</t>
  </si>
  <si>
    <t>Electronics II</t>
  </si>
  <si>
    <t>EEL 4915L</t>
  </si>
  <si>
    <t>Senior Design II</t>
  </si>
  <si>
    <t>EEL 4914</t>
  </si>
  <si>
    <t>Senior Design I</t>
  </si>
  <si>
    <t>Approved technical elective</t>
  </si>
  <si>
    <t>* Requires a Grade of C or Better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</si>
</sst>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9A2DC0-F680-4A78-B108-AE18EF48A2B5}" name="Semester1_Fall" displayName="Semester1_Fall" ref="A3:C10" totalsRowCount="1">
  <autoFilter ref="A3:C9" xr:uid="{939A2DC0-F680-4A78-B108-AE18EF48A2B5}"/>
  <tableColumns count="3">
    <tableColumn id="1" xr3:uid="{18DB990B-4B51-4143-B8EC-534593F3181A}" name="Course No." totalsRowLabel="Total"/>
    <tableColumn id="2" xr3:uid="{0BB65B8A-B632-4744-8B02-423E5B0B23D0}" name="Course Name"/>
    <tableColumn id="3" xr3:uid="{3351EC65-A30A-4C37-8CDC-39C362B7CC06}" name="Hours" totalsRowFunction="sum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AD7AFA6-1762-4221-A455-262FBE7324B2}" name="Semester10_Fall" displayName="Semester10_Fall" ref="A36:C43" totalsRowCount="1">
  <autoFilter ref="A36:C42" xr:uid="{5AD7AFA6-1762-4221-A455-262FBE7324B2}"/>
  <tableColumns count="3">
    <tableColumn id="1" xr3:uid="{7EEF0E8D-885C-4918-898D-6AA982C63539}" name="Course No." totalsRowLabel="Total"/>
    <tableColumn id="2" xr3:uid="{88ED70F2-799A-48D8-AACE-85C35B7429DC}" name="Course Name"/>
    <tableColumn id="3" xr3:uid="{9C8C63BA-1CF1-41CA-8569-E98F21C4D2FD}" name="Hours" totalsRowFunction="sum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E090E36-E441-4416-854A-64671B88AF28}" name="Semester11_Spring" displayName="Semester11_Spring" ref="E36:G43" totalsRowCount="1">
  <autoFilter ref="E36:G42" xr:uid="{EE090E36-E441-4416-854A-64671B88AF28}"/>
  <tableColumns count="3">
    <tableColumn id="1" xr3:uid="{9FFD1D64-18EF-4FBF-830B-BA1C84980D7F}" name="Course No." totalsRowLabel="Total"/>
    <tableColumn id="2" xr3:uid="{EC5CA612-D516-42F3-8113-048AA125A7A2}" name="Course Name"/>
    <tableColumn id="3" xr3:uid="{D1A77102-B5F5-46AC-8C52-24F9801954CB}" name="Hours" totalsRowFunction="sum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60FDD2E-FD15-4062-B7DD-8AA288355F90}" name="Semester12_Summer" displayName="Semester12_Summer" ref="I36:K43" totalsRowCount="1">
  <autoFilter ref="I36:K42" xr:uid="{D60FDD2E-FD15-4062-B7DD-8AA288355F90}"/>
  <tableColumns count="3">
    <tableColumn id="1" xr3:uid="{EDE3AB1D-264F-4B68-B114-5B8FCFE66FD0}" name="Course No." totalsRowLabel="Total"/>
    <tableColumn id="2" xr3:uid="{D49CEF13-BA5D-4B20-8BD7-8D71676EDE47}" name="Course Name"/>
    <tableColumn id="3" xr3:uid="{034DA3C9-A428-4093-8E30-2F4969D1401F}" name="Hours" totalsRowFunction="sum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2769C2-62B1-4766-B81E-2AE175356A35}" name="Semester2_Spring" displayName="Semester2_Spring" ref="E3:G10" totalsRowCount="1">
  <autoFilter ref="E3:G9" xr:uid="{532769C2-62B1-4766-B81E-2AE175356A35}"/>
  <tableColumns count="3">
    <tableColumn id="1" xr3:uid="{D315CCB2-3D35-4C03-B086-6FA5233509D8}" name="Course No." totalsRowLabel="Total"/>
    <tableColumn id="2" xr3:uid="{FAE97FF4-8A19-4A90-BF9B-451E224D4A69}" name="Course Name"/>
    <tableColumn id="3" xr3:uid="{45FF583E-6C1F-4454-B798-6F64D823C049}" name="Hours" totalsRowFunction="sum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359548-C41D-45BA-A388-BED9FEFC9D13}" name="Semester3_Summer" displayName="Semester3_Summer" ref="I3:K10" totalsRowCount="1">
  <autoFilter ref="I3:K9" xr:uid="{59359548-C41D-45BA-A388-BED9FEFC9D13}"/>
  <tableColumns count="3">
    <tableColumn id="1" xr3:uid="{BCF98EC2-2DD1-4D02-A4EF-BEB7BAC1A277}" name="Course No." totalsRowLabel="Total"/>
    <tableColumn id="2" xr3:uid="{7ACED404-1A5E-4EEC-A58A-372A8A82D41E}" name="Course Name"/>
    <tableColumn id="3" xr3:uid="{979854E4-D4AE-41FE-97DF-B34E6D01A4D6}" name="Hours" totalsRowFunction="sum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A9B55E7-CB76-409B-A79B-9B77735030F1}" name="Semester4_Fall" displayName="Semester4_Fall" ref="A14:C21" totalsRowCount="1">
  <autoFilter ref="A14:C20" xr:uid="{7A9B55E7-CB76-409B-A79B-9B77735030F1}"/>
  <tableColumns count="3">
    <tableColumn id="1" xr3:uid="{090B4E6D-61FB-418E-AD05-0BA7579A52D2}" name="Course No." totalsRowLabel="Total"/>
    <tableColumn id="2" xr3:uid="{E38023BE-4B21-4D9F-8543-925C4985007F}" name="Course Name"/>
    <tableColumn id="3" xr3:uid="{119D8D46-9E24-4866-ADDB-9F012FC1A983}" name="Hours" totalsRowFunction="sum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F49C4FD-36DD-4D39-93E3-0CA01C88C226}" name="Semester5_Spring" displayName="Semester5_Spring" ref="E14:G21" totalsRowCount="1">
  <autoFilter ref="E14:G20" xr:uid="{BF49C4FD-36DD-4D39-93E3-0CA01C88C226}"/>
  <tableColumns count="3">
    <tableColumn id="1" xr3:uid="{BE5C3719-49FD-4174-BB0E-A54FFEDD077A}" name="Course No." totalsRowLabel="Total"/>
    <tableColumn id="2" xr3:uid="{C120BB06-E5E5-4CAE-A1A0-1955491C2793}" name="Course Name"/>
    <tableColumn id="3" xr3:uid="{342CE1F5-DE16-4BB2-85D1-54D40EFAD457}" name="Hours" totalsRowFunction="sum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727E199-964C-4CCA-A546-D06DF2B00963}" name="Semester6_Summer" displayName="Semester6_Summer" ref="I14:K21" totalsRowCount="1">
  <autoFilter ref="I14:K20" xr:uid="{9727E199-964C-4CCA-A546-D06DF2B00963}"/>
  <tableColumns count="3">
    <tableColumn id="1" xr3:uid="{8A0EFD21-9240-4853-B2B7-ED443FDFB42D}" name="Course No." totalsRowLabel="Total"/>
    <tableColumn id="2" xr3:uid="{61692A0F-70BE-4D83-BEEC-461B77A5364A}" name="Course Name"/>
    <tableColumn id="3" xr3:uid="{C53E5F62-5CBE-405F-BA41-F353D91CE5E4}" name="Hours" totalsRowFunction="sum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DDE6497-84E9-4C08-A9DB-B4D25F527218}" name="Semester7_Fall" displayName="Semester7_Fall" ref="A25:C32" totalsRowCount="1">
  <autoFilter ref="A25:C31" xr:uid="{2DDE6497-84E9-4C08-A9DB-B4D25F527218}"/>
  <tableColumns count="3">
    <tableColumn id="1" xr3:uid="{FA821CC6-B18D-4EFA-BDC7-DA4937CEC076}" name="Course No." totalsRowLabel="Total"/>
    <tableColumn id="2" xr3:uid="{CB000313-60C4-46BD-8771-BB170C2E3126}" name="Course Name"/>
    <tableColumn id="3" xr3:uid="{F27E2570-B4FE-4D48-B799-82F4610812C5}" name="Hours" totalsRowFunction="sum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98BA981-436C-4A62-A8B4-864D30287375}" name="Semester8_Spring" displayName="Semester8_Spring" ref="E25:G32" totalsRowCount="1">
  <autoFilter ref="E25:G31" xr:uid="{C98BA981-436C-4A62-A8B4-864D30287375}"/>
  <tableColumns count="3">
    <tableColumn id="1" xr3:uid="{A4F1C419-B66B-457B-9F5A-65657E1FD0AD}" name="Course No." totalsRowLabel="Total"/>
    <tableColumn id="2" xr3:uid="{740C90FE-94BF-472F-81A7-FD2BAC8C04D6}" name="Course Name"/>
    <tableColumn id="3" xr3:uid="{77B0E470-8C4F-47C2-83F8-920364E2AA5C}" name="Hours" totalsRowFunction="sum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966DD15-2C07-41DE-BA69-0FFAE26E9436}" name="Semester9_Summer" displayName="Semester9_Summer" ref="I25:K32" totalsRowCount="1">
  <autoFilter ref="I25:K31" xr:uid="{A966DD15-2C07-41DE-BA69-0FFAE26E9436}"/>
  <tableColumns count="3">
    <tableColumn id="1" xr3:uid="{E4FB7A39-A6D8-422C-A570-74793050F3E8}" name="Course No." totalsRowLabel="Total"/>
    <tableColumn id="2" xr3:uid="{5D4646C6-906C-48BF-A9EB-171BBCFB83E1}" name="Course Name"/>
    <tableColumn id="3" xr3:uid="{C176D007-670D-4C5D-A670-E92DF073BC4B}" name="Hours" totalsRowFunction="sum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>
      <selection activeCell="F19" sqref="F19"/>
    </sheetView>
  </sheetViews>
  <sheetFormatPr defaultRowHeight="15"/>
  <cols>
    <col min="1" max="1" width="16.140625" customWidth="1"/>
    <col min="2" max="2" width="22" customWidth="1"/>
    <col min="3" max="3" width="8.7109375" customWidth="1"/>
    <col min="5" max="5" width="14" customWidth="1"/>
    <col min="6" max="6" width="26.140625" customWidth="1"/>
    <col min="9" max="9" width="13.7109375" customWidth="1"/>
    <col min="10" max="10" width="21.140625" customWidth="1"/>
    <col min="11" max="11" width="9.28515625" customWidth="1"/>
  </cols>
  <sheetData>
    <row r="1" spans="1:15" ht="31.5">
      <c r="A1" s="7" t="s">
        <v>0</v>
      </c>
      <c r="B1" s="8"/>
      <c r="C1" s="8"/>
      <c r="D1" s="8"/>
      <c r="E1" s="8"/>
      <c r="F1" s="8"/>
      <c r="G1" s="8"/>
      <c r="H1" s="3" t="s">
        <v>1</v>
      </c>
      <c r="I1" s="1"/>
      <c r="J1" s="1"/>
      <c r="K1" s="1"/>
      <c r="L1" s="6"/>
      <c r="M1" s="5"/>
      <c r="N1" s="5"/>
      <c r="O1" s="4"/>
    </row>
    <row r="2" spans="1:15">
      <c r="A2" s="2" t="s">
        <v>2</v>
      </c>
      <c r="C2" t="s">
        <v>3</v>
      </c>
      <c r="E2" s="2" t="s">
        <v>4</v>
      </c>
      <c r="G2" t="s">
        <v>5</v>
      </c>
      <c r="I2" s="2" t="s">
        <v>6</v>
      </c>
      <c r="K2" t="s">
        <v>7</v>
      </c>
    </row>
    <row r="3" spans="1:15">
      <c r="A3" t="s">
        <v>8</v>
      </c>
      <c r="B3" t="s">
        <v>9</v>
      </c>
      <c r="C3" t="s">
        <v>10</v>
      </c>
      <c r="E3" t="s">
        <v>8</v>
      </c>
      <c r="F3" t="s">
        <v>9</v>
      </c>
      <c r="G3" t="s">
        <v>10</v>
      </c>
      <c r="I3" t="s">
        <v>8</v>
      </c>
      <c r="J3" t="s">
        <v>9</v>
      </c>
      <c r="K3" t="s">
        <v>10</v>
      </c>
    </row>
    <row r="4" spans="1:15">
      <c r="A4" t="s">
        <v>11</v>
      </c>
      <c r="B4" t="s">
        <v>12</v>
      </c>
      <c r="C4">
        <v>3</v>
      </c>
      <c r="E4" t="s">
        <v>13</v>
      </c>
      <c r="F4" t="s">
        <v>14</v>
      </c>
      <c r="G4">
        <v>3</v>
      </c>
      <c r="I4" t="s">
        <v>15</v>
      </c>
      <c r="J4" t="s">
        <v>16</v>
      </c>
      <c r="K4">
        <v>4</v>
      </c>
    </row>
    <row r="5" spans="1:15">
      <c r="A5" t="s">
        <v>17</v>
      </c>
      <c r="B5" t="s">
        <v>18</v>
      </c>
      <c r="C5">
        <v>4</v>
      </c>
      <c r="E5" t="s">
        <v>19</v>
      </c>
      <c r="F5" t="s">
        <v>20</v>
      </c>
      <c r="G5">
        <v>1</v>
      </c>
      <c r="I5" t="s">
        <v>21</v>
      </c>
      <c r="K5">
        <v>3</v>
      </c>
    </row>
    <row r="6" spans="1:15">
      <c r="A6" t="s">
        <v>22</v>
      </c>
      <c r="B6" t="s">
        <v>23</v>
      </c>
      <c r="C6">
        <v>1</v>
      </c>
      <c r="E6" t="s">
        <v>24</v>
      </c>
      <c r="F6" t="s">
        <v>25</v>
      </c>
      <c r="G6">
        <v>4</v>
      </c>
    </row>
    <row r="7" spans="1:15" ht="30.75">
      <c r="A7" s="10" t="s">
        <v>26</v>
      </c>
      <c r="B7" t="s">
        <v>27</v>
      </c>
      <c r="C7">
        <v>4</v>
      </c>
      <c r="E7" s="9" t="s">
        <v>28</v>
      </c>
      <c r="F7" t="s">
        <v>29</v>
      </c>
      <c r="G7">
        <v>4</v>
      </c>
    </row>
    <row r="8" spans="1:15">
      <c r="E8" t="s">
        <v>30</v>
      </c>
      <c r="F8" t="s">
        <v>31</v>
      </c>
      <c r="G8">
        <v>3</v>
      </c>
    </row>
    <row r="10" spans="1:15">
      <c r="A10" t="s">
        <v>32</v>
      </c>
      <c r="C10">
        <f>SUBTOTAL(109,Semester1_Fall[Hours])</f>
        <v>12</v>
      </c>
      <c r="E10" t="s">
        <v>32</v>
      </c>
      <c r="G10">
        <f>SUBTOTAL(109,Semester2_Spring[Hours])</f>
        <v>15</v>
      </c>
      <c r="I10" t="s">
        <v>32</v>
      </c>
      <c r="K10">
        <f>SUBTOTAL(109,Semester3_Summer[Hours])</f>
        <v>7</v>
      </c>
    </row>
    <row r="13" spans="1:15">
      <c r="A13" s="2" t="s">
        <v>33</v>
      </c>
      <c r="C13" t="s">
        <v>3</v>
      </c>
      <c r="E13" s="2" t="s">
        <v>34</v>
      </c>
      <c r="G13" t="s">
        <v>5</v>
      </c>
      <c r="I13" s="2" t="s">
        <v>35</v>
      </c>
      <c r="K13" t="s">
        <v>7</v>
      </c>
    </row>
    <row r="14" spans="1:15">
      <c r="A14" t="s">
        <v>8</v>
      </c>
      <c r="B14" t="s">
        <v>9</v>
      </c>
      <c r="C14" t="s">
        <v>10</v>
      </c>
      <c r="E14" t="s">
        <v>8</v>
      </c>
      <c r="F14" t="s">
        <v>9</v>
      </c>
      <c r="G14" t="s">
        <v>10</v>
      </c>
      <c r="I14" t="s">
        <v>8</v>
      </c>
      <c r="J14" t="s">
        <v>9</v>
      </c>
      <c r="K14" t="s">
        <v>10</v>
      </c>
    </row>
    <row r="15" spans="1:15">
      <c r="A15" t="s">
        <v>36</v>
      </c>
      <c r="B15" t="s">
        <v>37</v>
      </c>
      <c r="C15">
        <v>3</v>
      </c>
      <c r="E15" t="s">
        <v>38</v>
      </c>
      <c r="F15" t="s">
        <v>39</v>
      </c>
      <c r="G15">
        <v>3</v>
      </c>
      <c r="I15" t="s">
        <v>40</v>
      </c>
      <c r="J15" t="s">
        <v>41</v>
      </c>
      <c r="K15">
        <v>3</v>
      </c>
    </row>
    <row r="16" spans="1:15" ht="30.75" customHeight="1">
      <c r="A16" s="9" t="s">
        <v>42</v>
      </c>
      <c r="B16" s="9" t="s">
        <v>43</v>
      </c>
      <c r="C16">
        <v>4</v>
      </c>
      <c r="E16" s="10" t="s">
        <v>44</v>
      </c>
      <c r="F16" t="s">
        <v>45</v>
      </c>
      <c r="G16">
        <v>3</v>
      </c>
      <c r="I16" s="10" t="s">
        <v>46</v>
      </c>
      <c r="K16">
        <v>3</v>
      </c>
    </row>
    <row r="17" spans="1:11" ht="18.75" customHeight="1">
      <c r="A17" t="s">
        <v>47</v>
      </c>
      <c r="B17" t="s">
        <v>48</v>
      </c>
      <c r="C17">
        <v>3</v>
      </c>
      <c r="E17" t="s">
        <v>49</v>
      </c>
      <c r="F17" s="12" t="s">
        <v>50</v>
      </c>
      <c r="G17">
        <v>4</v>
      </c>
      <c r="I17" t="s">
        <v>51</v>
      </c>
      <c r="J17" t="s">
        <v>52</v>
      </c>
      <c r="K17">
        <v>3</v>
      </c>
    </row>
    <row r="18" spans="1:11" ht="18" customHeight="1">
      <c r="A18" t="s">
        <v>53</v>
      </c>
      <c r="B18" t="s">
        <v>54</v>
      </c>
      <c r="C18">
        <v>3</v>
      </c>
      <c r="E18" t="s">
        <v>55</v>
      </c>
      <c r="G18">
        <v>3</v>
      </c>
    </row>
    <row r="21" spans="1:11">
      <c r="A21" t="s">
        <v>32</v>
      </c>
      <c r="C21">
        <f>SUBTOTAL(109,Semester4_Fall[Hours])</f>
        <v>13</v>
      </c>
      <c r="E21" t="s">
        <v>32</v>
      </c>
      <c r="G21">
        <f>SUBTOTAL(109,Semester5_Spring[Hours])</f>
        <v>13</v>
      </c>
      <c r="I21" t="s">
        <v>32</v>
      </c>
      <c r="K21">
        <f>SUBTOTAL(109,Semester6_Summer[Hours])</f>
        <v>9</v>
      </c>
    </row>
    <row r="24" spans="1:11">
      <c r="A24" s="2" t="s">
        <v>56</v>
      </c>
      <c r="C24" t="s">
        <v>3</v>
      </c>
      <c r="E24" s="2" t="s">
        <v>57</v>
      </c>
      <c r="G24" t="s">
        <v>5</v>
      </c>
      <c r="I24" s="2" t="s">
        <v>58</v>
      </c>
      <c r="K24" t="s">
        <v>7</v>
      </c>
    </row>
    <row r="25" spans="1:11">
      <c r="A25" t="s">
        <v>8</v>
      </c>
      <c r="B25" t="s">
        <v>9</v>
      </c>
      <c r="C25" t="s">
        <v>10</v>
      </c>
      <c r="E25" t="s">
        <v>8</v>
      </c>
      <c r="F25" t="s">
        <v>9</v>
      </c>
      <c r="G25" t="s">
        <v>10</v>
      </c>
      <c r="I25" t="s">
        <v>8</v>
      </c>
      <c r="J25" t="s">
        <v>9</v>
      </c>
      <c r="K25" t="s">
        <v>10</v>
      </c>
    </row>
    <row r="26" spans="1:11">
      <c r="A26" t="s">
        <v>59</v>
      </c>
      <c r="B26" t="s">
        <v>60</v>
      </c>
      <c r="C26">
        <v>4</v>
      </c>
      <c r="E26" t="s">
        <v>61</v>
      </c>
      <c r="F26" t="s">
        <v>62</v>
      </c>
      <c r="G26">
        <v>3</v>
      </c>
      <c r="I26" t="s">
        <v>63</v>
      </c>
    </row>
    <row r="27" spans="1:11">
      <c r="A27" t="s">
        <v>64</v>
      </c>
      <c r="B27" t="s">
        <v>65</v>
      </c>
      <c r="C27">
        <v>3</v>
      </c>
      <c r="E27" t="s">
        <v>66</v>
      </c>
      <c r="F27" t="s">
        <v>67</v>
      </c>
      <c r="G27">
        <v>1</v>
      </c>
      <c r="I27" t="s">
        <v>68</v>
      </c>
    </row>
    <row r="28" spans="1:11">
      <c r="A28" t="s">
        <v>69</v>
      </c>
      <c r="C28">
        <v>3</v>
      </c>
      <c r="E28" t="s">
        <v>69</v>
      </c>
      <c r="G28">
        <v>3</v>
      </c>
    </row>
    <row r="29" spans="1:11">
      <c r="A29" t="s">
        <v>70</v>
      </c>
      <c r="C29">
        <v>3</v>
      </c>
      <c r="E29" t="s">
        <v>70</v>
      </c>
      <c r="G29">
        <v>3</v>
      </c>
    </row>
    <row r="30" spans="1:11">
      <c r="E30" t="s">
        <v>70</v>
      </c>
      <c r="G30">
        <v>3</v>
      </c>
    </row>
    <row r="32" spans="1:11">
      <c r="A32" t="s">
        <v>32</v>
      </c>
      <c r="C32">
        <f>SUBTOTAL(109,Semester7_Fall[Hours])</f>
        <v>13</v>
      </c>
      <c r="E32" t="s">
        <v>32</v>
      </c>
      <c r="G32">
        <f>SUBTOTAL(109,Semester8_Spring[Hours])</f>
        <v>13</v>
      </c>
      <c r="I32" t="s">
        <v>32</v>
      </c>
      <c r="K32">
        <f>SUBTOTAL(109,Semester9_Summer[Hours])</f>
        <v>0</v>
      </c>
    </row>
    <row r="35" spans="1:11">
      <c r="A35" s="2" t="s">
        <v>71</v>
      </c>
      <c r="C35" t="s">
        <v>3</v>
      </c>
      <c r="E35" s="2" t="s">
        <v>72</v>
      </c>
      <c r="G35" t="s">
        <v>5</v>
      </c>
      <c r="I35" s="2" t="s">
        <v>73</v>
      </c>
      <c r="K35" t="s">
        <v>7</v>
      </c>
    </row>
    <row r="36" spans="1:11">
      <c r="A36" t="s">
        <v>8</v>
      </c>
      <c r="B36" t="s">
        <v>9</v>
      </c>
      <c r="C36" t="s">
        <v>10</v>
      </c>
      <c r="E36" t="s">
        <v>8</v>
      </c>
      <c r="F36" t="s">
        <v>9</v>
      </c>
      <c r="G36" t="s">
        <v>10</v>
      </c>
      <c r="I36" t="s">
        <v>8</v>
      </c>
      <c r="J36" t="s">
        <v>9</v>
      </c>
      <c r="K36" t="s">
        <v>10</v>
      </c>
    </row>
    <row r="37" spans="1:11">
      <c r="A37" t="s">
        <v>74</v>
      </c>
      <c r="B37" t="s">
        <v>75</v>
      </c>
      <c r="C37">
        <v>4</v>
      </c>
      <c r="E37" t="s">
        <v>76</v>
      </c>
      <c r="F37" t="s">
        <v>77</v>
      </c>
      <c r="G37">
        <v>3</v>
      </c>
    </row>
    <row r="38" spans="1:11">
      <c r="A38" t="s">
        <v>78</v>
      </c>
      <c r="B38" t="s">
        <v>79</v>
      </c>
      <c r="C38">
        <v>3</v>
      </c>
      <c r="E38" t="s">
        <v>80</v>
      </c>
      <c r="G38">
        <v>4</v>
      </c>
    </row>
    <row r="39" spans="1:11">
      <c r="A39" t="s">
        <v>80</v>
      </c>
      <c r="C39">
        <v>4</v>
      </c>
      <c r="E39" t="s">
        <v>80</v>
      </c>
      <c r="G39">
        <v>3</v>
      </c>
    </row>
    <row r="40" spans="1:11">
      <c r="A40" t="s">
        <v>80</v>
      </c>
      <c r="C40">
        <v>3</v>
      </c>
      <c r="E40" t="s">
        <v>21</v>
      </c>
      <c r="G40">
        <v>3</v>
      </c>
    </row>
    <row r="43" spans="1:11">
      <c r="A43" t="s">
        <v>32</v>
      </c>
      <c r="C43">
        <f>SUBTOTAL(109,Semester10_Fall[Hours])</f>
        <v>14</v>
      </c>
      <c r="E43" t="s">
        <v>32</v>
      </c>
      <c r="G43">
        <f>SUBTOTAL(109,Semester11_Spring[Hours])</f>
        <v>13</v>
      </c>
      <c r="I43" t="s">
        <v>32</v>
      </c>
      <c r="K43">
        <f>SUBTOTAL(109,Semester12_Summer[Hours])</f>
        <v>0</v>
      </c>
    </row>
    <row r="45" spans="1:11">
      <c r="A45" s="11" t="s">
        <v>81</v>
      </c>
      <c r="B45" s="11"/>
    </row>
  </sheetData>
  <mergeCells count="2">
    <mergeCell ref="H1:K1"/>
    <mergeCell ref="A45:B45"/>
  </mergeCells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Melanie Valeria Moreno Londono</cp:lastModifiedBy>
  <cp:revision/>
  <dcterms:created xsi:type="dcterms:W3CDTF">2026-07-13T13:52:58Z</dcterms:created>
  <dcterms:modified xsi:type="dcterms:W3CDTF">2026-07-13T14:22:53Z</dcterms:modified>
  <cp:category/>
  <cp:contentStatus/>
</cp:coreProperties>
</file>